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51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infocellab-my.sharepoint.com/personal/tobias_infocell_se/Documents/_Kursfiler-Infocell/AI_Excel/_Kursfiler_Excel_o_AI/_Kursfiler_Excel_o_AI/"/>
    </mc:Choice>
  </mc:AlternateContent>
  <xr:revisionPtr revIDLastSave="39" documentId="106_{353E5722-67DA-4FB7-8D05-3B8A00E7CE43}" xr6:coauthVersionLast="47" xr6:coauthVersionMax="47" xr10:uidLastSave="{E5EC3637-43D3-42C5-BB87-660165DC65A2}"/>
  <bookViews>
    <workbookView xWindow="40230" yWindow="2910" windowWidth="28800" windowHeight="13950" tabRatio="888" xr2:uid="{00000000-000D-0000-FFFF-FFFF00000000}"/>
  </bookViews>
  <sheets>
    <sheet name="Steg 1" sheetId="4" r:id="rId1"/>
    <sheet name="Steg 1 (F)" sheetId="10" r:id="rId2"/>
    <sheet name="Steg 2" sheetId="14" r:id="rId3"/>
    <sheet name="Steg 2 (F)" sheetId="46" r:id="rId4"/>
    <sheet name="Steg 3" sheetId="1" r:id="rId5"/>
    <sheet name="Steg 3 (F)" sheetId="12" r:id="rId6"/>
    <sheet name="Övn 1" sheetId="18" r:id="rId7"/>
    <sheet name="Övn 1 (F)" sheetId="23" r:id="rId8"/>
    <sheet name="Övn 2" sheetId="17" r:id="rId9"/>
    <sheet name="Övn 2 (F)" sheetId="45" r:id="rId10"/>
    <sheet name="Övn 3" sheetId="19" r:id="rId11"/>
    <sheet name="Övn 3 (F)" sheetId="24" r:id="rId12"/>
    <sheet name="Övn 4" sheetId="20" r:id="rId13"/>
    <sheet name="Övn 4 (F)" sheetId="25" r:id="rId14"/>
    <sheet name="Övn 5" sheetId="21" r:id="rId15"/>
    <sheet name="Övn 5 (F)" sheetId="26" r:id="rId16"/>
    <sheet name="Övn 6" sheetId="22" r:id="rId17"/>
    <sheet name="Övn 6 (F)" sheetId="27" r:id="rId1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" i="46" l="1"/>
  <c r="F5" i="46"/>
  <c r="E6" i="46"/>
  <c r="F6" i="46"/>
  <c r="E7" i="46"/>
  <c r="F7" i="46"/>
  <c r="E8" i="46"/>
  <c r="F8" i="46"/>
  <c r="E9" i="46"/>
  <c r="F9" i="46"/>
  <c r="D12" i="45"/>
  <c r="D13" i="45"/>
  <c r="D14" i="45"/>
  <c r="D15" i="45"/>
  <c r="D16" i="45"/>
  <c r="C17" i="45"/>
  <c r="C8" i="45"/>
  <c r="C6" i="27"/>
  <c r="D6" i="27"/>
  <c r="E6" i="27"/>
  <c r="F6" i="27"/>
  <c r="G6" i="27"/>
  <c r="H6" i="27"/>
  <c r="I6" i="27"/>
  <c r="J6" i="27"/>
  <c r="C7" i="27"/>
  <c r="D7" i="27"/>
  <c r="E7" i="27"/>
  <c r="F7" i="27"/>
  <c r="G7" i="27"/>
  <c r="H7" i="27"/>
  <c r="I7" i="27"/>
  <c r="J7" i="27"/>
  <c r="C8" i="27"/>
  <c r="D8" i="27"/>
  <c r="E8" i="27"/>
  <c r="F8" i="27"/>
  <c r="G8" i="27"/>
  <c r="H8" i="27"/>
  <c r="I8" i="27"/>
  <c r="J8" i="27"/>
  <c r="C9" i="27"/>
  <c r="D9" i="27"/>
  <c r="E9" i="27"/>
  <c r="F9" i="27"/>
  <c r="G9" i="27"/>
  <c r="H9" i="27"/>
  <c r="I9" i="27"/>
  <c r="J9" i="27"/>
  <c r="C10" i="27"/>
  <c r="D10" i="27"/>
  <c r="E10" i="27"/>
  <c r="F10" i="27"/>
  <c r="G10" i="27"/>
  <c r="H10" i="27"/>
  <c r="I10" i="27"/>
  <c r="J10" i="27"/>
  <c r="C11" i="27"/>
  <c r="D11" i="27"/>
  <c r="E11" i="27"/>
  <c r="F11" i="27"/>
  <c r="G11" i="27"/>
  <c r="H11" i="27"/>
  <c r="I11" i="27"/>
  <c r="J11" i="27"/>
  <c r="C12" i="27"/>
  <c r="D12" i="27"/>
  <c r="E12" i="27"/>
  <c r="F12" i="27"/>
  <c r="G12" i="27"/>
  <c r="H12" i="27"/>
  <c r="I12" i="27"/>
  <c r="J12" i="27"/>
  <c r="C13" i="27"/>
  <c r="D13" i="27"/>
  <c r="E13" i="27"/>
  <c r="F13" i="27"/>
  <c r="G13" i="27"/>
  <c r="H13" i="27"/>
  <c r="I13" i="27"/>
  <c r="J13" i="27"/>
  <c r="D3" i="45" l="1"/>
  <c r="D4" i="45"/>
  <c r="D5" i="45"/>
  <c r="D6" i="45"/>
  <c r="D7" i="45"/>
  <c r="D8" i="45"/>
  <c r="D2" i="27" l="1"/>
  <c r="C5" i="26"/>
  <c r="C8" i="26"/>
  <c r="C9" i="26"/>
  <c r="C10" i="26"/>
  <c r="C11" i="26"/>
  <c r="C12" i="26"/>
  <c r="C13" i="26"/>
  <c r="D14" i="26"/>
  <c r="E14" i="26"/>
  <c r="F14" i="26"/>
  <c r="G14" i="26"/>
  <c r="H14" i="26"/>
  <c r="I14" i="26"/>
  <c r="J14" i="26"/>
  <c r="K14" i="26"/>
  <c r="L14" i="26"/>
  <c r="M14" i="26"/>
  <c r="N14" i="26"/>
  <c r="O14" i="26"/>
  <c r="C3" i="25"/>
  <c r="D3" i="25"/>
  <c r="E3" i="25"/>
  <c r="F3" i="25"/>
  <c r="G3" i="25"/>
  <c r="H3" i="25"/>
  <c r="I3" i="25"/>
  <c r="J3" i="25"/>
  <c r="K3" i="25"/>
  <c r="L3" i="25"/>
  <c r="M3" i="25"/>
  <c r="N3" i="25"/>
  <c r="C4" i="25"/>
  <c r="D4" i="25"/>
  <c r="E4" i="25"/>
  <c r="F4" i="25"/>
  <c r="G4" i="25"/>
  <c r="H4" i="25"/>
  <c r="I4" i="25"/>
  <c r="J4" i="25"/>
  <c r="K4" i="25"/>
  <c r="L4" i="25"/>
  <c r="M4" i="25"/>
  <c r="N4" i="25"/>
  <c r="C5" i="25"/>
  <c r="D5" i="25"/>
  <c r="E5" i="25"/>
  <c r="F5" i="25"/>
  <c r="G5" i="25"/>
  <c r="H5" i="25"/>
  <c r="I5" i="25"/>
  <c r="J5" i="25"/>
  <c r="K5" i="25"/>
  <c r="L5" i="25"/>
  <c r="M5" i="25"/>
  <c r="N5" i="25"/>
  <c r="C6" i="25"/>
  <c r="D6" i="25"/>
  <c r="E6" i="25"/>
  <c r="F6" i="25"/>
  <c r="G6" i="25"/>
  <c r="H6" i="25"/>
  <c r="I6" i="25"/>
  <c r="J6" i="25"/>
  <c r="K6" i="25"/>
  <c r="L6" i="25"/>
  <c r="M6" i="25"/>
  <c r="N6" i="25"/>
  <c r="C7" i="25"/>
  <c r="D7" i="25"/>
  <c r="E7" i="25"/>
  <c r="F7" i="25"/>
  <c r="G7" i="25"/>
  <c r="H7" i="25"/>
  <c r="I7" i="25"/>
  <c r="J7" i="25"/>
  <c r="K7" i="25"/>
  <c r="L7" i="25"/>
  <c r="M7" i="25"/>
  <c r="N7" i="25"/>
  <c r="C8" i="25"/>
  <c r="D8" i="25"/>
  <c r="E8" i="25"/>
  <c r="F8" i="25"/>
  <c r="G8" i="25"/>
  <c r="H8" i="25"/>
  <c r="I8" i="25"/>
  <c r="J8" i="25"/>
  <c r="K8" i="25"/>
  <c r="L8" i="25"/>
  <c r="M8" i="25"/>
  <c r="N8" i="25"/>
  <c r="C9" i="25"/>
  <c r="D9" i="25"/>
  <c r="E9" i="25"/>
  <c r="F9" i="25"/>
  <c r="G9" i="25"/>
  <c r="H9" i="25"/>
  <c r="I9" i="25"/>
  <c r="J9" i="25"/>
  <c r="K9" i="25"/>
  <c r="L9" i="25"/>
  <c r="M9" i="25"/>
  <c r="N9" i="25"/>
  <c r="C10" i="25"/>
  <c r="D10" i="25"/>
  <c r="E10" i="25"/>
  <c r="F10" i="25"/>
  <c r="G10" i="25"/>
  <c r="H10" i="25"/>
  <c r="I10" i="25"/>
  <c r="J10" i="25"/>
  <c r="K10" i="25"/>
  <c r="L10" i="25"/>
  <c r="M10" i="25"/>
  <c r="N10" i="25"/>
  <c r="C11" i="25"/>
  <c r="D11" i="25"/>
  <c r="E11" i="25"/>
  <c r="F11" i="25"/>
  <c r="G11" i="25"/>
  <c r="H11" i="25"/>
  <c r="I11" i="25"/>
  <c r="J11" i="25"/>
  <c r="K11" i="25"/>
  <c r="L11" i="25"/>
  <c r="M11" i="25"/>
  <c r="N11" i="25"/>
  <c r="C12" i="25"/>
  <c r="D12" i="25"/>
  <c r="E12" i="25"/>
  <c r="F12" i="25"/>
  <c r="G12" i="25"/>
  <c r="H12" i="25"/>
  <c r="I12" i="25"/>
  <c r="J12" i="25"/>
  <c r="K12" i="25"/>
  <c r="L12" i="25"/>
  <c r="M12" i="25"/>
  <c r="N12" i="25"/>
  <c r="C13" i="25"/>
  <c r="D13" i="25"/>
  <c r="E13" i="25"/>
  <c r="F13" i="25"/>
  <c r="G13" i="25"/>
  <c r="H13" i="25"/>
  <c r="I13" i="25"/>
  <c r="J13" i="25"/>
  <c r="K13" i="25"/>
  <c r="L13" i="25"/>
  <c r="M13" i="25"/>
  <c r="N13" i="25"/>
  <c r="C14" i="25"/>
  <c r="D14" i="25"/>
  <c r="E14" i="25"/>
  <c r="F14" i="25"/>
  <c r="G14" i="25"/>
  <c r="H14" i="25"/>
  <c r="I14" i="25"/>
  <c r="J14" i="25"/>
  <c r="K14" i="25"/>
  <c r="L14" i="25"/>
  <c r="M14" i="25"/>
  <c r="N14" i="25"/>
  <c r="C4" i="24"/>
  <c r="D7" i="24"/>
  <c r="E7" i="24"/>
  <c r="F7" i="24"/>
  <c r="G7" i="24"/>
  <c r="H7" i="24"/>
  <c r="I7" i="24"/>
  <c r="J7" i="24"/>
  <c r="K7" i="24"/>
  <c r="L7" i="24"/>
  <c r="M7" i="24"/>
  <c r="N7" i="24"/>
  <c r="O7" i="24"/>
  <c r="D8" i="24"/>
  <c r="E8" i="24"/>
  <c r="F8" i="24"/>
  <c r="G8" i="24"/>
  <c r="H8" i="24"/>
  <c r="I8" i="24"/>
  <c r="J8" i="24"/>
  <c r="K8" i="24"/>
  <c r="L8" i="24"/>
  <c r="M8" i="24"/>
  <c r="N8" i="24"/>
  <c r="O8" i="24"/>
  <c r="D9" i="24"/>
  <c r="E9" i="24"/>
  <c r="F9" i="24"/>
  <c r="G9" i="24"/>
  <c r="H9" i="24"/>
  <c r="I9" i="24"/>
  <c r="J9" i="24"/>
  <c r="K9" i="24"/>
  <c r="L9" i="24"/>
  <c r="M9" i="24"/>
  <c r="N9" i="24"/>
  <c r="O9" i="24"/>
  <c r="D10" i="24"/>
  <c r="E10" i="24"/>
  <c r="F10" i="24"/>
  <c r="G10" i="24"/>
  <c r="H10" i="24"/>
  <c r="I10" i="24"/>
  <c r="J10" i="24"/>
  <c r="K10" i="24"/>
  <c r="L10" i="24"/>
  <c r="M10" i="24"/>
  <c r="N10" i="24"/>
  <c r="O10" i="24"/>
  <c r="D11" i="24"/>
  <c r="E11" i="24"/>
  <c r="F11" i="24"/>
  <c r="G11" i="24"/>
  <c r="H11" i="24"/>
  <c r="I11" i="24"/>
  <c r="J11" i="24"/>
  <c r="K11" i="24"/>
  <c r="L11" i="24"/>
  <c r="M11" i="24"/>
  <c r="N11" i="24"/>
  <c r="O11" i="24"/>
  <c r="D12" i="24"/>
  <c r="E12" i="24"/>
  <c r="F12" i="24"/>
  <c r="G12" i="24"/>
  <c r="H12" i="24"/>
  <c r="I12" i="24"/>
  <c r="J12" i="24"/>
  <c r="K12" i="24"/>
  <c r="L12" i="24"/>
  <c r="M12" i="24"/>
  <c r="N12" i="24"/>
  <c r="O12" i="24"/>
  <c r="C13" i="24"/>
  <c r="E13" i="24"/>
  <c r="F13" i="24"/>
  <c r="G13" i="24"/>
  <c r="I13" i="24"/>
  <c r="K13" i="24"/>
  <c r="M13" i="24"/>
  <c r="N13" i="24"/>
  <c r="C7" i="23"/>
  <c r="G7" i="23"/>
  <c r="C8" i="23"/>
  <c r="G8" i="23"/>
  <c r="C9" i="23"/>
  <c r="G9" i="23"/>
  <c r="C10" i="23"/>
  <c r="G10" i="23"/>
  <c r="C11" i="23"/>
  <c r="G11" i="23"/>
  <c r="C12" i="23"/>
  <c r="G12" i="23"/>
  <c r="D2" i="22"/>
  <c r="D5" i="22"/>
  <c r="E5" i="22" s="1"/>
  <c r="F5" i="22" s="1"/>
  <c r="G5" i="22" s="1"/>
  <c r="H5" i="22" s="1"/>
  <c r="I5" i="22" s="1"/>
  <c r="J5" i="22" s="1"/>
  <c r="C5" i="21"/>
  <c r="D8" i="21"/>
  <c r="E8" i="21"/>
  <c r="F8" i="21"/>
  <c r="G8" i="21"/>
  <c r="H8" i="21"/>
  <c r="I8" i="21"/>
  <c r="I14" i="21" s="1"/>
  <c r="J8" i="21"/>
  <c r="K8" i="21"/>
  <c r="L8" i="21"/>
  <c r="M8" i="21"/>
  <c r="M14" i="21" s="1"/>
  <c r="N8" i="21"/>
  <c r="O8" i="21"/>
  <c r="D9" i="21"/>
  <c r="E9" i="21"/>
  <c r="F9" i="21"/>
  <c r="G9" i="21"/>
  <c r="H9" i="21"/>
  <c r="I9" i="21"/>
  <c r="J9" i="21"/>
  <c r="K9" i="21"/>
  <c r="L9" i="21"/>
  <c r="M9" i="21"/>
  <c r="N9" i="21"/>
  <c r="O9" i="21"/>
  <c r="D10" i="21"/>
  <c r="E10" i="21"/>
  <c r="F10" i="21"/>
  <c r="G10" i="21"/>
  <c r="H10" i="21"/>
  <c r="I10" i="21"/>
  <c r="J10" i="21"/>
  <c r="K10" i="21"/>
  <c r="L10" i="21"/>
  <c r="M10" i="21"/>
  <c r="N10" i="21"/>
  <c r="O10" i="21"/>
  <c r="D11" i="21"/>
  <c r="E11" i="21"/>
  <c r="F11" i="21"/>
  <c r="G11" i="21"/>
  <c r="H11" i="21"/>
  <c r="I11" i="21"/>
  <c r="J11" i="21"/>
  <c r="K11" i="21"/>
  <c r="L11" i="21"/>
  <c r="M11" i="21"/>
  <c r="N11" i="21"/>
  <c r="O11" i="21"/>
  <c r="D12" i="21"/>
  <c r="E12" i="21"/>
  <c r="F12" i="21"/>
  <c r="G12" i="21"/>
  <c r="H12" i="21"/>
  <c r="I12" i="21"/>
  <c r="J12" i="21"/>
  <c r="K12" i="21"/>
  <c r="L12" i="21"/>
  <c r="M12" i="21"/>
  <c r="N12" i="21"/>
  <c r="O12" i="21"/>
  <c r="D13" i="21"/>
  <c r="E13" i="21"/>
  <c r="F13" i="21"/>
  <c r="G13" i="21"/>
  <c r="H13" i="21"/>
  <c r="I13" i="21"/>
  <c r="J13" i="21"/>
  <c r="K13" i="21"/>
  <c r="L13" i="21"/>
  <c r="M13" i="21"/>
  <c r="N13" i="21"/>
  <c r="O13" i="21"/>
  <c r="C14" i="21"/>
  <c r="E14" i="21"/>
  <c r="F14" i="21"/>
  <c r="G14" i="21"/>
  <c r="J14" i="21"/>
  <c r="K14" i="21"/>
  <c r="N14" i="21"/>
  <c r="O14" i="21"/>
  <c r="C4" i="19"/>
  <c r="C13" i="19"/>
  <c r="J13" i="24" l="1"/>
  <c r="O13" i="24"/>
  <c r="L14" i="21"/>
  <c r="D14" i="21"/>
  <c r="L13" i="24"/>
  <c r="H13" i="24"/>
  <c r="H14" i="21"/>
  <c r="D13" i="24"/>
  <c r="C14" i="26"/>
  <c r="C8" i="17"/>
  <c r="C17" i="17"/>
  <c r="E18" i="12" l="1"/>
  <c r="D18" i="12"/>
  <c r="C18" i="12"/>
  <c r="E17" i="12"/>
  <c r="D17" i="12"/>
  <c r="C17" i="12"/>
  <c r="E16" i="12"/>
  <c r="D16" i="12"/>
  <c r="C16" i="12"/>
  <c r="E15" i="12"/>
  <c r="D15" i="12"/>
  <c r="C15" i="12"/>
  <c r="E14" i="12"/>
  <c r="D14" i="12"/>
  <c r="C14" i="12"/>
  <c r="E13" i="12"/>
  <c r="D13" i="12"/>
  <c r="C13" i="12"/>
  <c r="E12" i="12"/>
  <c r="D12" i="12"/>
  <c r="C12" i="12"/>
  <c r="C16" i="10"/>
  <c r="C15" i="10"/>
  <c r="C14" i="10"/>
  <c r="C13" i="10"/>
  <c r="C12" i="10"/>
  <c r="C11" i="10"/>
  <c r="C10" i="10"/>
</calcChain>
</file>

<file path=xl/sharedStrings.xml><?xml version="1.0" encoding="utf-8"?>
<sst xmlns="http://schemas.openxmlformats.org/spreadsheetml/2006/main" count="242" uniqueCount="92">
  <si>
    <t>Lånebelopp:</t>
  </si>
  <si>
    <t>Räntesats</t>
  </si>
  <si>
    <t>EUR</t>
  </si>
  <si>
    <t>USD</t>
  </si>
  <si>
    <t>CHF</t>
  </si>
  <si>
    <t>LÅNEKALKYL</t>
  </si>
  <si>
    <t>Räntekostnad i SEK vid olika valutor och räntesatser:</t>
  </si>
  <si>
    <t>Lånebelopp i valuta och valutakurser:</t>
  </si>
  <si>
    <t>Belopp</t>
  </si>
  <si>
    <t>Räntekostnad vid olika räntesatser:</t>
  </si>
  <si>
    <t>ProduktID</t>
  </si>
  <si>
    <t>Pris</t>
  </si>
  <si>
    <t>MC-122</t>
  </si>
  <si>
    <t>CD-312</t>
  </si>
  <si>
    <t>MD-155</t>
  </si>
  <si>
    <t>KV-281</t>
  </si>
  <si>
    <t>KL-534</t>
  </si>
  <si>
    <t>Summa</t>
  </si>
  <si>
    <t>Ack. Timmar</t>
  </si>
  <si>
    <t>Timmar</t>
  </si>
  <si>
    <t>Spinning - bas</t>
  </si>
  <si>
    <t>Medelpass</t>
  </si>
  <si>
    <t>Lättgympa</t>
  </si>
  <si>
    <t>Intensiv</t>
  </si>
  <si>
    <t>Baspass</t>
  </si>
  <si>
    <t>%-fördelning</t>
  </si>
  <si>
    <t>Ananas</t>
  </si>
  <si>
    <t>Blomkål</t>
  </si>
  <si>
    <t>Grape</t>
  </si>
  <si>
    <t>Sötpotatis</t>
  </si>
  <si>
    <t>Apelsin</t>
  </si>
  <si>
    <t>Kålrot</t>
  </si>
  <si>
    <t>Kiwi</t>
  </si>
  <si>
    <t>Palsternacka</t>
  </si>
  <si>
    <t>Äpple</t>
  </si>
  <si>
    <t>Morot</t>
  </si>
  <si>
    <t>Banan</t>
  </si>
  <si>
    <t>Potatis</t>
  </si>
  <si>
    <t>Pris/kg
inkl.moms</t>
  </si>
  <si>
    <t>Pris/kg
exkl.moms</t>
  </si>
  <si>
    <t>Matvara</t>
  </si>
  <si>
    <t>Momssats:</t>
  </si>
  <si>
    <t>Skapa formler i områdena C7:C12 och G7:G12</t>
  </si>
  <si>
    <t>Övning 1:</t>
  </si>
  <si>
    <t>Årets resultat</t>
  </si>
  <si>
    <t>Finansnetto</t>
  </si>
  <si>
    <t>Generella statsbidrag och utjämning</t>
  </si>
  <si>
    <t>Skatteintäkter</t>
  </si>
  <si>
    <t>Avskrivningar</t>
  </si>
  <si>
    <t>Verksamhetens kostnader</t>
  </si>
  <si>
    <t>Verksamhetens intäkter</t>
  </si>
  <si>
    <t>Dec</t>
  </si>
  <si>
    <t>Nov</t>
  </si>
  <si>
    <t>Okt</t>
  </si>
  <si>
    <t>Sep</t>
  </si>
  <si>
    <t>Aug</t>
  </si>
  <si>
    <t>Jul</t>
  </si>
  <si>
    <t>Jun</t>
  </si>
  <si>
    <t>Maj</t>
  </si>
  <si>
    <t>Apr</t>
  </si>
  <si>
    <t>Mar</t>
  </si>
  <si>
    <t>Feb</t>
  </si>
  <si>
    <t>Jan</t>
  </si>
  <si>
    <t>Totalt</t>
  </si>
  <si>
    <t>Resultaträkning</t>
  </si>
  <si>
    <t>Fördelning per månad</t>
  </si>
  <si>
    <t>Övning 2: Skapa formler som fördelar kostnaderna per månad enligt procentsatserna nedan. Skapa även summeringar.</t>
  </si>
  <si>
    <t>Multiplikationstabellen</t>
  </si>
  <si>
    <t>Ökning/minskning av alla poster:</t>
  </si>
  <si>
    <t>Ersätt sedan de fasta värdena i C8:C13 med summeringar från månaderna.</t>
  </si>
  <si>
    <t>Övning 3: Förändra formlerna så att intäkter och kostnader ökas/minskas med procentsatsen i cell C16. Kopiera sedan värdena i cellerna D8:O13 och klistra in som värden.</t>
  </si>
  <si>
    <t>Blandade referenser i beräkningsfunktion</t>
  </si>
  <si>
    <t>Betalning med negativt tal</t>
  </si>
  <si>
    <t>Betalning</t>
  </si>
  <si>
    <t>Period</t>
  </si>
  <si>
    <t>En årsvis investering med fast ränta</t>
  </si>
  <si>
    <t>Ränta</t>
  </si>
  <si>
    <t>Övning 3: Förändra formlerna så att intäkter och kostnader ökas/minskas med procentsatsen i cell C15. Kopiera sedan värdena i cellerna D8:O13 och klistra in som värden.</t>
  </si>
  <si>
    <t>Lånebelopp</t>
  </si>
  <si>
    <t>Pass</t>
  </si>
  <si>
    <t>Deltagare</t>
  </si>
  <si>
    <t>Förstudie</t>
  </si>
  <si>
    <t>Medarbetarinsamling</t>
  </si>
  <si>
    <t>Pilot</t>
  </si>
  <si>
    <t>Implementering</t>
  </si>
  <si>
    <t>Utvärdering</t>
  </si>
  <si>
    <t>Projektstadie</t>
  </si>
  <si>
    <t>Absoluta och relativa cellreferenser</t>
  </si>
  <si>
    <t>Rabatt A-kund</t>
  </si>
  <si>
    <t>Rabatt B-kund</t>
  </si>
  <si>
    <t>Nettopris A-kund</t>
  </si>
  <si>
    <t>Nettopris B-kund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</si>
</sst>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#,##0.00\ &quot;kr&quot;;[Red]\-#,##0.00\ &quot;kr&quot;"/>
    <numFmt numFmtId="44" formatCode="_-* #,##0.00\ &quot;kr&quot;_-;\-* #,##0.00\ &quot;kr&quot;_-;_-* &quot;-&quot;??\ &quot;kr&quot;_-;_-@_-"/>
    <numFmt numFmtId="164" formatCode="_-* #,##0\ [$kr-41D]_-;\-* #,##0\ [$kr-41D]_-;_-* &quot;-&quot;??\ [$kr-41D]_-;_-@_-"/>
    <numFmt numFmtId="165" formatCode="0.0%"/>
  </numFmts>
  <fonts count="16" x14ac:knownFonts="1">
    <font>
      <sz val="11"/>
      <color theme="1"/>
      <name val="Aptos Narrow"/>
      <family val="2"/>
      <scheme val="minor"/>
    </font>
    <font>
      <u/>
      <sz val="11"/>
      <color theme="1"/>
      <name val="Aptos Narrow"/>
      <family val="2"/>
      <scheme val="minor"/>
    </font>
    <font>
      <b/>
      <sz val="24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0"/>
      <name val="Arial"/>
      <family val="2"/>
    </font>
    <font>
      <sz val="12"/>
      <name val="Aptos Narrow"/>
      <family val="2"/>
      <scheme val="minor"/>
    </font>
    <font>
      <b/>
      <sz val="12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1"/>
      <name val="Aptos Narrow"/>
      <family val="2"/>
      <scheme val="minor"/>
    </font>
    <font>
      <sz val="18"/>
      <color theme="1"/>
      <name val="Aptos Narrow"/>
      <family val="2"/>
      <scheme val="minor"/>
    </font>
    <font>
      <sz val="14"/>
      <color theme="0"/>
      <name val="Aptos Narrow"/>
      <family val="2"/>
      <scheme val="minor"/>
    </font>
    <font>
      <sz val="14"/>
      <color theme="1"/>
      <name val="Aptos Narrow"/>
      <family val="2"/>
      <scheme val="minor"/>
    </font>
    <font>
      <b/>
      <sz val="14"/>
      <color theme="0"/>
      <name val="Aptos Narrow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9BC2E6"/>
        <bgColor indexed="64"/>
      </patternFill>
    </fill>
    <fill>
      <patternFill patternType="solid">
        <fgColor theme="9" tint="-0.49998474074526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theme="4" tint="0.39997558519241921"/>
      </bottom>
      <diagonal/>
    </border>
  </borders>
  <cellStyleXfs count="8">
    <xf numFmtId="0" fontId="0" fillId="0" borderId="0"/>
    <xf numFmtId="44" fontId="3" fillId="0" borderId="0" applyFont="0" applyFill="0" applyBorder="0" applyAlignment="0" applyProtection="0"/>
    <xf numFmtId="0" fontId="4" fillId="0" borderId="12" applyNumberFormat="0" applyFill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3" fillId="0" borderId="0"/>
    <xf numFmtId="9" fontId="3" fillId="0" borderId="0" applyFont="0" applyFill="0" applyBorder="0" applyAlignment="0" applyProtection="0"/>
  </cellStyleXfs>
  <cellXfs count="60">
    <xf numFmtId="0" fontId="0" fillId="0" borderId="0" xfId="0"/>
    <xf numFmtId="0" fontId="2" fillId="0" borderId="0" xfId="0" applyFont="1"/>
    <xf numFmtId="0" fontId="4" fillId="0" borderId="12" xfId="2"/>
    <xf numFmtId="0" fontId="6" fillId="0" borderId="0" xfId="3" applyFont="1"/>
    <xf numFmtId="44" fontId="0" fillId="0" borderId="1" xfId="1" applyFont="1" applyBorder="1"/>
    <xf numFmtId="0" fontId="0" fillId="0" borderId="1" xfId="0" applyBorder="1"/>
    <xf numFmtId="3" fontId="9" fillId="2" borderId="1" xfId="0" applyNumberFormat="1" applyFont="1" applyFill="1" applyBorder="1" applyAlignment="1">
      <alignment horizontal="right" indent="1"/>
    </xf>
    <xf numFmtId="0" fontId="9" fillId="2" borderId="1" xfId="0" applyFont="1" applyFill="1" applyBorder="1"/>
    <xf numFmtId="3" fontId="0" fillId="0" borderId="1" xfId="0" applyNumberFormat="1" applyBorder="1" applyAlignment="1">
      <alignment horizontal="right" indent="1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/>
    <xf numFmtId="165" fontId="0" fillId="0" borderId="1" xfId="0" applyNumberFormat="1" applyBorder="1" applyAlignment="1">
      <alignment horizontal="center"/>
    </xf>
    <xf numFmtId="0" fontId="11" fillId="4" borderId="1" xfId="0" applyFont="1" applyFill="1" applyBorder="1" applyAlignment="1">
      <alignment horizontal="center"/>
    </xf>
    <xf numFmtId="0" fontId="13" fillId="5" borderId="0" xfId="0" applyFont="1" applyFill="1"/>
    <xf numFmtId="0" fontId="14" fillId="7" borderId="0" xfId="0" applyFont="1" applyFill="1"/>
    <xf numFmtId="8" fontId="0" fillId="0" borderId="0" xfId="0" applyNumberFormat="1"/>
    <xf numFmtId="0" fontId="10" fillId="5" borderId="0" xfId="0" applyFont="1" applyFill="1"/>
    <xf numFmtId="9" fontId="10" fillId="5" borderId="0" xfId="0" applyNumberFormat="1" applyFont="1" applyFill="1"/>
    <xf numFmtId="44" fontId="0" fillId="8" borderId="1" xfId="1" applyFont="1" applyFill="1" applyBorder="1"/>
    <xf numFmtId="3" fontId="0" fillId="8" borderId="1" xfId="0" applyNumberFormat="1" applyFill="1" applyBorder="1"/>
    <xf numFmtId="164" fontId="0" fillId="8" borderId="0" xfId="0" applyNumberFormat="1" applyFill="1"/>
    <xf numFmtId="0" fontId="7" fillId="0" borderId="1" xfId="3" applyFont="1" applyBorder="1"/>
    <xf numFmtId="0" fontId="8" fillId="0" borderId="1" xfId="5" applyFont="1" applyBorder="1"/>
    <xf numFmtId="3" fontId="7" fillId="0" borderId="1" xfId="3" applyNumberFormat="1" applyFont="1" applyBorder="1"/>
    <xf numFmtId="9" fontId="6" fillId="8" borderId="1" xfId="4" applyFont="1" applyFill="1" applyBorder="1"/>
    <xf numFmtId="9" fontId="7" fillId="8" borderId="1" xfId="4" applyFont="1" applyFill="1" applyBorder="1"/>
    <xf numFmtId="3" fontId="6" fillId="8" borderId="1" xfId="4" applyNumberFormat="1" applyFont="1" applyFill="1" applyBorder="1"/>
    <xf numFmtId="3" fontId="0" fillId="8" borderId="1" xfId="0" applyNumberFormat="1" applyFill="1" applyBorder="1" applyAlignment="1">
      <alignment horizontal="right" indent="1"/>
    </xf>
    <xf numFmtId="3" fontId="9" fillId="8" borderId="1" xfId="0" applyNumberFormat="1" applyFont="1" applyFill="1" applyBorder="1" applyAlignment="1">
      <alignment horizontal="right" indent="1"/>
    </xf>
    <xf numFmtId="0" fontId="0" fillId="8" borderId="1" xfId="0" applyFill="1" applyBorder="1"/>
    <xf numFmtId="3" fontId="0" fillId="9" borderId="11" xfId="0" applyNumberFormat="1" applyFill="1" applyBorder="1" applyAlignment="1">
      <alignment horizontal="center"/>
    </xf>
    <xf numFmtId="9" fontId="0" fillId="9" borderId="1" xfId="0" applyNumberFormat="1" applyFill="1" applyBorder="1" applyAlignment="1">
      <alignment horizontal="center"/>
    </xf>
    <xf numFmtId="0" fontId="9" fillId="10" borderId="1" xfId="0" applyFont="1" applyFill="1" applyBorder="1" applyAlignment="1">
      <alignment horizontal="center"/>
    </xf>
    <xf numFmtId="0" fontId="0" fillId="10" borderId="10" xfId="0" applyFill="1" applyBorder="1" applyAlignment="1">
      <alignment horizontal="center"/>
    </xf>
    <xf numFmtId="164" fontId="0" fillId="9" borderId="0" xfId="1" applyNumberFormat="1" applyFont="1" applyFill="1"/>
    <xf numFmtId="9" fontId="0" fillId="9" borderId="0" xfId="0" applyNumberFormat="1" applyFill="1"/>
    <xf numFmtId="0" fontId="15" fillId="11" borderId="0" xfId="0" applyFont="1" applyFill="1"/>
    <xf numFmtId="0" fontId="10" fillId="11" borderId="0" xfId="0" applyFont="1" applyFill="1"/>
    <xf numFmtId="3" fontId="0" fillId="9" borderId="9" xfId="0" applyNumberFormat="1" applyFill="1" applyBorder="1" applyAlignment="1">
      <alignment horizontal="center"/>
    </xf>
    <xf numFmtId="2" fontId="0" fillId="9" borderId="5" xfId="0" applyNumberFormat="1" applyFill="1" applyBorder="1" applyAlignment="1">
      <alignment horizontal="center"/>
    </xf>
    <xf numFmtId="2" fontId="0" fillId="9" borderId="6" xfId="0" applyNumberFormat="1" applyFill="1" applyBorder="1" applyAlignment="1">
      <alignment horizontal="center"/>
    </xf>
    <xf numFmtId="2" fontId="0" fillId="9" borderId="7" xfId="0" applyNumberFormat="1" applyFill="1" applyBorder="1" applyAlignment="1">
      <alignment horizontal="center"/>
    </xf>
    <xf numFmtId="0" fontId="0" fillId="10" borderId="1" xfId="0" applyFill="1" applyBorder="1" applyAlignment="1">
      <alignment horizontal="center"/>
    </xf>
    <xf numFmtId="0" fontId="0" fillId="10" borderId="8" xfId="0" applyFill="1" applyBorder="1" applyAlignment="1">
      <alignment horizontal="center"/>
    </xf>
    <xf numFmtId="0" fontId="0" fillId="10" borderId="2" xfId="0" applyFill="1" applyBorder="1" applyAlignment="1">
      <alignment horizontal="center"/>
    </xf>
    <xf numFmtId="0" fontId="0" fillId="10" borderId="3" xfId="0" applyFill="1" applyBorder="1" applyAlignment="1">
      <alignment horizontal="center"/>
    </xf>
    <xf numFmtId="0" fontId="0" fillId="10" borderId="4" xfId="0" applyFill="1" applyBorder="1" applyAlignment="1">
      <alignment horizontal="center"/>
    </xf>
    <xf numFmtId="0" fontId="0" fillId="10" borderId="1" xfId="0" applyFill="1" applyBorder="1" applyAlignment="1">
      <alignment horizontal="left" vertical="center"/>
    </xf>
    <xf numFmtId="0" fontId="0" fillId="10" borderId="1" xfId="0" applyFill="1" applyBorder="1" applyAlignment="1">
      <alignment horizontal="center" wrapText="1"/>
    </xf>
    <xf numFmtId="0" fontId="11" fillId="0" borderId="1" xfId="0" applyFont="1" applyBorder="1"/>
    <xf numFmtId="3" fontId="6" fillId="9" borderId="1" xfId="3" applyNumberFormat="1" applyFont="1" applyFill="1" applyBorder="1"/>
    <xf numFmtId="0" fontId="7" fillId="10" borderId="1" xfId="3" applyFont="1" applyFill="1" applyBorder="1"/>
    <xf numFmtId="0" fontId="7" fillId="10" borderId="1" xfId="3" applyFont="1" applyFill="1" applyBorder="1" applyAlignment="1">
      <alignment horizontal="center"/>
    </xf>
    <xf numFmtId="165" fontId="0" fillId="9" borderId="1" xfId="0" applyNumberFormat="1" applyFill="1" applyBorder="1" applyAlignment="1">
      <alignment horizontal="center"/>
    </xf>
    <xf numFmtId="3" fontId="0" fillId="9" borderId="1" xfId="0" applyNumberFormat="1" applyFill="1" applyBorder="1" applyAlignment="1">
      <alignment horizontal="right" indent="1"/>
    </xf>
    <xf numFmtId="0" fontId="1" fillId="10" borderId="1" xfId="0" applyFont="1" applyFill="1" applyBorder="1"/>
    <xf numFmtId="0" fontId="1" fillId="10" borderId="1" xfId="0" applyFont="1" applyFill="1" applyBorder="1" applyAlignment="1">
      <alignment horizontal="center"/>
    </xf>
    <xf numFmtId="0" fontId="11" fillId="0" borderId="1" xfId="0" applyFont="1" applyBorder="1" applyAlignment="1">
      <alignment horizontal="left" indent="1"/>
    </xf>
    <xf numFmtId="0" fontId="12" fillId="0" borderId="0" xfId="0" applyFont="1" applyAlignment="1">
      <alignment horizontal="center" vertical="center"/>
    </xf>
    <xf numFmtId="0" fontId="14" fillId="6" borderId="0" xfId="0" applyFont="1" applyFill="1"/>
  </cellXfs>
  <cellStyles count="8">
    <cellStyle name="Normal" xfId="0" builtinId="0"/>
    <cellStyle name="Normal 2" xfId="3" xr:uid="{68B72C19-5121-44A8-8B41-FC039060197E}"/>
    <cellStyle name="Normal 3 2" xfId="5" xr:uid="{6094342E-E1EC-470B-888E-C9F3818DD9B5}"/>
    <cellStyle name="Normal 4" xfId="6" xr:uid="{6DBF595B-8489-47C7-B749-20D26BACDF6A}"/>
    <cellStyle name="Procent 2" xfId="4" xr:uid="{8009609B-00C4-44AE-A326-8B3D9D56BA42}"/>
    <cellStyle name="Procent 3" xfId="7" xr:uid="{D1D9072E-EEED-44DC-942F-A4826612320A}"/>
    <cellStyle name="Rubrik 3" xfId="2" builtinId="18"/>
    <cellStyle name="Valuta" xfId="1" builtinId="4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9BC2E6"/>
      <color rgb="FFFFF2CC"/>
      <color rgb="FFFFFF99"/>
      <color rgb="FFB8E08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839390</xdr:colOff>
      <xdr:row>1</xdr:row>
      <xdr:rowOff>0</xdr:rowOff>
    </xdr:from>
    <xdr:to>
      <xdr:col>7</xdr:col>
      <xdr:colOff>680586</xdr:colOff>
      <xdr:row>11</xdr:row>
      <xdr:rowOff>180879</xdr:rowOff>
    </xdr:to>
    <xdr:pic>
      <xdr:nvPicPr>
        <xdr:cNvPr id="3" name="Bildobjekt 2">
          <a:extLst>
            <a:ext uri="{FF2B5EF4-FFF2-40B4-BE49-F238E27FC236}">
              <a16:creationId xmlns:a16="http://schemas.microsoft.com/office/drawing/2014/main" id="{AB240FCD-519E-45F8-8298-F771CD2F66BA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6359" y="190500"/>
          <a:ext cx="3198758" cy="2115645"/>
        </a:xfrm>
        <a:prstGeom prst="rect">
          <a:avLst/>
        </a:prstGeom>
        <a:ln w="3175"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/>
  </xdr:twoCellAnchor>
  <xdr:twoCellAnchor>
    <xdr:from>
      <xdr:col>8</xdr:col>
      <xdr:colOff>63499</xdr:colOff>
      <xdr:row>1</xdr:row>
      <xdr:rowOff>33866</xdr:rowOff>
    </xdr:from>
    <xdr:to>
      <xdr:col>11</xdr:col>
      <xdr:colOff>148166</xdr:colOff>
      <xdr:row>14</xdr:row>
      <xdr:rowOff>148167</xdr:rowOff>
    </xdr:to>
    <xdr:sp macro="" textlink="">
      <xdr:nvSpPr>
        <xdr:cNvPr id="2" name="textruta 1">
          <a:extLst>
            <a:ext uri="{FF2B5EF4-FFF2-40B4-BE49-F238E27FC236}">
              <a16:creationId xmlns:a16="http://schemas.microsoft.com/office/drawing/2014/main" id="{63AA2DA8-4A44-227F-DEDA-EC1C4BC007D7}"/>
            </a:ext>
          </a:extLst>
        </xdr:cNvPr>
        <xdr:cNvSpPr txBox="1"/>
      </xdr:nvSpPr>
      <xdr:spPr>
        <a:xfrm>
          <a:off x="6608232" y="215899"/>
          <a:ext cx="2662767" cy="252730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Steg 1:</a:t>
          </a:r>
        </a:p>
        <a:p>
          <a:r>
            <a:rPr lang="sv-S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 cellerna C10:C16 vill jag skapa effektiva och smarta formler som beräknar räntekostnaden med hjälp av räntesatsen på samma rad i B-kolumnen multiplicerat med lånebeloppet i cell B5.</a:t>
          </a:r>
        </a:p>
        <a:p>
          <a:endParaRPr lang="sv-SE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sv-SE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Steg</a:t>
          </a:r>
          <a:r>
            <a:rPr lang="sv-SE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2:</a:t>
          </a:r>
          <a:endParaRPr lang="sv-SE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sv-S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Kan du lägga till dessa formler i min fil och leverera filen till mig. I övrigt ska filen se exakt likadan ut som när du fick den av mig.</a:t>
          </a:r>
        </a:p>
        <a:p>
          <a:endParaRPr lang="sv-S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1</xdr:row>
      <xdr:rowOff>0</xdr:rowOff>
    </xdr:from>
    <xdr:to>
      <xdr:col>7</xdr:col>
      <xdr:colOff>676275</xdr:colOff>
      <xdr:row>11</xdr:row>
      <xdr:rowOff>177800</xdr:rowOff>
    </xdr:to>
    <xdr:pic>
      <xdr:nvPicPr>
        <xdr:cNvPr id="2" name="Bildobjekt 1">
          <a:extLst>
            <a:ext uri="{FF2B5EF4-FFF2-40B4-BE49-F238E27FC236}">
              <a16:creationId xmlns:a16="http://schemas.microsoft.com/office/drawing/2014/main" id="{C60F33F8-6C96-4923-A06C-FA52A0B13F1F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0" y="190500"/>
          <a:ext cx="3190875" cy="2111375"/>
        </a:xfrm>
        <a:prstGeom prst="rect">
          <a:avLst/>
        </a:prstGeom>
        <a:ln w="3175"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B2:C16"/>
  <sheetViews>
    <sheetView showGridLines="0" tabSelected="1" zoomScale="180" zoomScaleNormal="180" workbookViewId="0">
      <selection activeCell="C10" sqref="C10"/>
    </sheetView>
  </sheetViews>
  <sheetFormatPr defaultColWidth="12.53515625" defaultRowHeight="14.6" x14ac:dyDescent="0.4"/>
  <cols>
    <col min="1" max="1" width="2.765625" customWidth="1"/>
    <col min="2" max="2" width="17.4609375" customWidth="1"/>
    <col min="3" max="3" width="12.53515625" customWidth="1"/>
  </cols>
  <sheetData>
    <row r="2" spans="2:3" ht="31.75" x14ac:dyDescent="0.85">
      <c r="B2" s="1" t="s">
        <v>5</v>
      </c>
    </row>
    <row r="3" spans="2:3" ht="7.5" customHeight="1" thickBot="1" x14ac:dyDescent="0.45"/>
    <row r="4" spans="2:3" x14ac:dyDescent="0.4">
      <c r="B4" s="33" t="s">
        <v>0</v>
      </c>
    </row>
    <row r="5" spans="2:3" ht="15" thickBot="1" x14ac:dyDescent="0.45">
      <c r="B5" s="30">
        <v>1500000</v>
      </c>
    </row>
    <row r="7" spans="2:3" x14ac:dyDescent="0.4">
      <c r="B7" t="s">
        <v>9</v>
      </c>
    </row>
    <row r="8" spans="2:3" ht="7.5" customHeight="1" x14ac:dyDescent="0.4"/>
    <row r="9" spans="2:3" x14ac:dyDescent="0.4">
      <c r="B9" s="32" t="s">
        <v>1</v>
      </c>
      <c r="C9" s="32" t="s">
        <v>8</v>
      </c>
    </row>
    <row r="10" spans="2:3" x14ac:dyDescent="0.4">
      <c r="B10" s="31">
        <v>0.02</v>
      </c>
      <c r="C10" s="19"/>
    </row>
    <row r="11" spans="2:3" x14ac:dyDescent="0.4">
      <c r="B11" s="31">
        <v>0.03</v>
      </c>
      <c r="C11" s="19"/>
    </row>
    <row r="12" spans="2:3" x14ac:dyDescent="0.4">
      <c r="B12" s="31">
        <v>0.04</v>
      </c>
      <c r="C12" s="19"/>
    </row>
    <row r="13" spans="2:3" x14ac:dyDescent="0.4">
      <c r="B13" s="31">
        <v>0.05</v>
      </c>
      <c r="C13" s="19"/>
    </row>
    <row r="14" spans="2:3" x14ac:dyDescent="0.4">
      <c r="B14" s="31">
        <v>0.06</v>
      </c>
      <c r="C14" s="19"/>
    </row>
    <row r="15" spans="2:3" x14ac:dyDescent="0.4">
      <c r="B15" s="31">
        <v>7.0000000000000007E-2</v>
      </c>
      <c r="C15" s="19"/>
    </row>
    <row r="16" spans="2:3" x14ac:dyDescent="0.4">
      <c r="B16" s="31">
        <v>0.08</v>
      </c>
      <c r="C16" s="19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D9637D-48E9-4CDC-B86F-F009F45748B5}">
  <sheetPr>
    <tabColor rgb="FFFF0000"/>
  </sheetPr>
  <dimension ref="B2:D17"/>
  <sheetViews>
    <sheetView showGridLines="0" zoomScale="180" zoomScaleNormal="180" workbookViewId="0">
      <selection activeCell="D14" sqref="D14"/>
    </sheetView>
  </sheetViews>
  <sheetFormatPr defaultColWidth="8.84375" defaultRowHeight="15.9" x14ac:dyDescent="0.45"/>
  <cols>
    <col min="1" max="1" width="2.765625" style="3" customWidth="1"/>
    <col min="2" max="2" width="20.4609375" style="3" customWidth="1"/>
    <col min="3" max="3" width="10.765625" style="3" customWidth="1"/>
    <col min="4" max="4" width="13.765625" style="3" customWidth="1"/>
    <col min="5" max="16384" width="8.84375" style="3"/>
  </cols>
  <sheetData>
    <row r="2" spans="2:4" x14ac:dyDescent="0.45">
      <c r="B2" s="51" t="s">
        <v>79</v>
      </c>
      <c r="C2" s="52" t="s">
        <v>80</v>
      </c>
      <c r="D2" s="52" t="s">
        <v>25</v>
      </c>
    </row>
    <row r="3" spans="2:4" x14ac:dyDescent="0.45">
      <c r="B3" s="22" t="s">
        <v>24</v>
      </c>
      <c r="C3" s="50">
        <v>145000</v>
      </c>
      <c r="D3" s="24">
        <f t="shared" ref="D3:D8" si="0">C3/$C$8</f>
        <v>0.22480620155038761</v>
      </c>
    </row>
    <row r="4" spans="2:4" x14ac:dyDescent="0.45">
      <c r="B4" s="22" t="s">
        <v>23</v>
      </c>
      <c r="C4" s="50">
        <v>130000</v>
      </c>
      <c r="D4" s="24">
        <f t="shared" si="0"/>
        <v>0.20155038759689922</v>
      </c>
    </row>
    <row r="5" spans="2:4" x14ac:dyDescent="0.45">
      <c r="B5" s="22" t="s">
        <v>22</v>
      </c>
      <c r="C5" s="50">
        <v>250000</v>
      </c>
      <c r="D5" s="24">
        <f t="shared" si="0"/>
        <v>0.38759689922480622</v>
      </c>
    </row>
    <row r="6" spans="2:4" x14ac:dyDescent="0.45">
      <c r="B6" s="22" t="s">
        <v>21</v>
      </c>
      <c r="C6" s="50">
        <v>90000</v>
      </c>
      <c r="D6" s="24">
        <f t="shared" si="0"/>
        <v>0.13953488372093023</v>
      </c>
    </row>
    <row r="7" spans="2:4" x14ac:dyDescent="0.45">
      <c r="B7" s="22" t="s">
        <v>20</v>
      </c>
      <c r="C7" s="50">
        <v>30000</v>
      </c>
      <c r="D7" s="24">
        <f t="shared" si="0"/>
        <v>4.6511627906976744E-2</v>
      </c>
    </row>
    <row r="8" spans="2:4" x14ac:dyDescent="0.45">
      <c r="B8" s="21" t="s">
        <v>17</v>
      </c>
      <c r="C8" s="23">
        <f>SUM(C3:C7)</f>
        <v>645000</v>
      </c>
      <c r="D8" s="25">
        <f t="shared" si="0"/>
        <v>1</v>
      </c>
    </row>
    <row r="11" spans="2:4" x14ac:dyDescent="0.45">
      <c r="B11" s="51" t="s">
        <v>86</v>
      </c>
      <c r="C11" s="52" t="s">
        <v>19</v>
      </c>
      <c r="D11" s="52" t="s">
        <v>18</v>
      </c>
    </row>
    <row r="12" spans="2:4" x14ac:dyDescent="0.45">
      <c r="B12" s="22" t="s">
        <v>82</v>
      </c>
      <c r="C12" s="50">
        <v>562</v>
      </c>
      <c r="D12" s="26">
        <f>SUM($C$12:C12)</f>
        <v>562</v>
      </c>
    </row>
    <row r="13" spans="2:4" x14ac:dyDescent="0.45">
      <c r="B13" s="22" t="s">
        <v>81</v>
      </c>
      <c r="C13" s="50">
        <v>602</v>
      </c>
      <c r="D13" s="26">
        <f>SUM($C$12:C13)</f>
        <v>1164</v>
      </c>
    </row>
    <row r="14" spans="2:4" x14ac:dyDescent="0.45">
      <c r="B14" s="22" t="s">
        <v>83</v>
      </c>
      <c r="C14" s="50">
        <v>625</v>
      </c>
      <c r="D14" s="26">
        <f>SUM($C$12:C14)</f>
        <v>1789</v>
      </c>
    </row>
    <row r="15" spans="2:4" x14ac:dyDescent="0.45">
      <c r="B15" s="22" t="s">
        <v>84</v>
      </c>
      <c r="C15" s="50">
        <v>595</v>
      </c>
      <c r="D15" s="26">
        <f>SUM($C$12:C15)</f>
        <v>2384</v>
      </c>
    </row>
    <row r="16" spans="2:4" x14ac:dyDescent="0.45">
      <c r="B16" s="22" t="s">
        <v>85</v>
      </c>
      <c r="C16" s="50">
        <v>615</v>
      </c>
      <c r="D16" s="26">
        <f>SUM($C$12:C16)</f>
        <v>2999</v>
      </c>
    </row>
    <row r="17" spans="2:4" x14ac:dyDescent="0.45">
      <c r="B17" s="21" t="s">
        <v>17</v>
      </c>
      <c r="C17" s="23">
        <f>SUM(C12:C16)</f>
        <v>2999</v>
      </c>
      <c r="D17"/>
    </row>
  </sheetData>
  <conditionalFormatting sqref="B3:B7">
    <cfRule type="duplicateValues" dxfId="1" priority="2"/>
  </conditionalFormatting>
  <conditionalFormatting sqref="B12:B16">
    <cfRule type="duplicateValues" dxfId="0" priority="1"/>
  </conditionalFormatting>
  <printOptions gridLinesSet="0"/>
  <pageMargins left="0.75" right="0.75" top="1" bottom="1" header="0" footer="0"/>
  <pageSetup paperSize="9" orientation="portrait" horizontalDpi="4294967292" r:id="rId1"/>
  <headerFooter alignWithMargins="0">
    <oddHeader>&amp;N</oddHeader>
    <oddFooter>Sida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6A82A1-5552-499E-BAF7-970915A639CA}">
  <sheetPr>
    <tabColor rgb="FF92D050"/>
  </sheetPr>
  <dimension ref="B2:O13"/>
  <sheetViews>
    <sheetView showGridLines="0" zoomScale="130" zoomScaleNormal="130" workbookViewId="0">
      <selection activeCell="D7" sqref="D7"/>
    </sheetView>
  </sheetViews>
  <sheetFormatPr defaultRowHeight="14.6" x14ac:dyDescent="0.4"/>
  <cols>
    <col min="1" max="1" width="4.07421875" customWidth="1"/>
    <col min="2" max="2" width="34.07421875" customWidth="1"/>
  </cols>
  <sheetData>
    <row r="2" spans="2:15" x14ac:dyDescent="0.4">
      <c r="B2" t="s">
        <v>66</v>
      </c>
    </row>
    <row r="4" spans="2:15" x14ac:dyDescent="0.4">
      <c r="B4" s="5" t="s">
        <v>65</v>
      </c>
      <c r="C4" s="11">
        <f>SUM(D4:O4)</f>
        <v>0.99999999999999978</v>
      </c>
      <c r="D4" s="53">
        <v>8.3000000000000004E-2</v>
      </c>
      <c r="E4" s="53">
        <v>7.8E-2</v>
      </c>
      <c r="F4" s="53">
        <v>9.1999999999999998E-2</v>
      </c>
      <c r="G4" s="53">
        <v>9.0999999999999998E-2</v>
      </c>
      <c r="H4" s="53">
        <v>8.6999999999999994E-2</v>
      </c>
      <c r="I4" s="53">
        <v>7.5999999999999998E-2</v>
      </c>
      <c r="J4" s="53">
        <v>6.6000000000000003E-2</v>
      </c>
      <c r="K4" s="53">
        <v>7.5999999999999998E-2</v>
      </c>
      <c r="L4" s="53">
        <v>9.0999999999999998E-2</v>
      </c>
      <c r="M4" s="53">
        <v>9.7000000000000003E-2</v>
      </c>
      <c r="N4" s="53">
        <v>9.0999999999999998E-2</v>
      </c>
      <c r="O4" s="53">
        <v>7.1999999999999995E-2</v>
      </c>
    </row>
    <row r="6" spans="2:15" x14ac:dyDescent="0.4">
      <c r="B6" s="55" t="s">
        <v>64</v>
      </c>
      <c r="C6" s="56" t="s">
        <v>63</v>
      </c>
      <c r="D6" s="56" t="s">
        <v>62</v>
      </c>
      <c r="E6" s="56" t="s">
        <v>61</v>
      </c>
      <c r="F6" s="56" t="s">
        <v>60</v>
      </c>
      <c r="G6" s="56" t="s">
        <v>59</v>
      </c>
      <c r="H6" s="56" t="s">
        <v>58</v>
      </c>
      <c r="I6" s="56" t="s">
        <v>57</v>
      </c>
      <c r="J6" s="56" t="s">
        <v>56</v>
      </c>
      <c r="K6" s="56" t="s">
        <v>55</v>
      </c>
      <c r="L6" s="56" t="s">
        <v>54</v>
      </c>
      <c r="M6" s="56" t="s">
        <v>53</v>
      </c>
      <c r="N6" s="56" t="s">
        <v>52</v>
      </c>
      <c r="O6" s="56" t="s">
        <v>51</v>
      </c>
    </row>
    <row r="7" spans="2:15" x14ac:dyDescent="0.4">
      <c r="B7" s="5" t="s">
        <v>50</v>
      </c>
      <c r="C7" s="54">
        <v>1036</v>
      </c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</row>
    <row r="8" spans="2:15" x14ac:dyDescent="0.4">
      <c r="B8" s="5" t="s">
        <v>49</v>
      </c>
      <c r="C8" s="54">
        <v>-3613</v>
      </c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</row>
    <row r="9" spans="2:15" x14ac:dyDescent="0.4">
      <c r="B9" s="5" t="s">
        <v>48</v>
      </c>
      <c r="C9" s="54">
        <v>-123</v>
      </c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</row>
    <row r="10" spans="2:15" x14ac:dyDescent="0.4">
      <c r="B10" s="5" t="s">
        <v>47</v>
      </c>
      <c r="C10" s="54">
        <v>2194</v>
      </c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</row>
    <row r="11" spans="2:15" x14ac:dyDescent="0.4">
      <c r="B11" s="5" t="s">
        <v>46</v>
      </c>
      <c r="C11" s="54">
        <v>496</v>
      </c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</row>
    <row r="12" spans="2:15" x14ac:dyDescent="0.4">
      <c r="B12" s="5" t="s">
        <v>45</v>
      </c>
      <c r="C12" s="54">
        <v>69</v>
      </c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</row>
    <row r="13" spans="2:15" x14ac:dyDescent="0.4">
      <c r="B13" s="7" t="s">
        <v>44</v>
      </c>
      <c r="C13" s="6">
        <f>SUM(C7:C12)</f>
        <v>59</v>
      </c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E0EA6D-073B-415B-8536-E22F47A974EC}">
  <sheetPr>
    <tabColor rgb="FFFF0000"/>
  </sheetPr>
  <dimension ref="B2:O13"/>
  <sheetViews>
    <sheetView showGridLines="0" zoomScale="120" zoomScaleNormal="120" workbookViewId="0">
      <selection activeCell="B4" sqref="B4"/>
    </sheetView>
  </sheetViews>
  <sheetFormatPr defaultRowHeight="14.6" x14ac:dyDescent="0.4"/>
  <cols>
    <col min="1" max="1" width="4.07421875" customWidth="1"/>
    <col min="2" max="2" width="34.07421875" customWidth="1"/>
  </cols>
  <sheetData>
    <row r="2" spans="2:15" x14ac:dyDescent="0.4">
      <c r="B2" t="s">
        <v>66</v>
      </c>
    </row>
    <row r="4" spans="2:15" x14ac:dyDescent="0.4">
      <c r="B4" s="5" t="s">
        <v>65</v>
      </c>
      <c r="C4" s="11">
        <f>SUM(D4:O4)</f>
        <v>0.99999999999999978</v>
      </c>
      <c r="D4" s="53">
        <v>8.3000000000000004E-2</v>
      </c>
      <c r="E4" s="53">
        <v>7.8E-2</v>
      </c>
      <c r="F4" s="53">
        <v>9.1999999999999998E-2</v>
      </c>
      <c r="G4" s="53">
        <v>9.0999999999999998E-2</v>
      </c>
      <c r="H4" s="53">
        <v>8.6999999999999994E-2</v>
      </c>
      <c r="I4" s="53">
        <v>7.5999999999999998E-2</v>
      </c>
      <c r="J4" s="53">
        <v>6.6000000000000003E-2</v>
      </c>
      <c r="K4" s="53">
        <v>7.5999999999999998E-2</v>
      </c>
      <c r="L4" s="53">
        <v>9.0999999999999998E-2</v>
      </c>
      <c r="M4" s="53">
        <v>9.7000000000000003E-2</v>
      </c>
      <c r="N4" s="53">
        <v>9.0999999999999998E-2</v>
      </c>
      <c r="O4" s="53">
        <v>7.1999999999999995E-2</v>
      </c>
    </row>
    <row r="6" spans="2:15" x14ac:dyDescent="0.4">
      <c r="B6" s="55" t="s">
        <v>64</v>
      </c>
      <c r="C6" s="56" t="s">
        <v>63</v>
      </c>
      <c r="D6" s="56" t="s">
        <v>62</v>
      </c>
      <c r="E6" s="56" t="s">
        <v>61</v>
      </c>
      <c r="F6" s="56" t="s">
        <v>60</v>
      </c>
      <c r="G6" s="56" t="s">
        <v>59</v>
      </c>
      <c r="H6" s="56" t="s">
        <v>58</v>
      </c>
      <c r="I6" s="56" t="s">
        <v>57</v>
      </c>
      <c r="J6" s="56" t="s">
        <v>56</v>
      </c>
      <c r="K6" s="56" t="s">
        <v>55</v>
      </c>
      <c r="L6" s="56" t="s">
        <v>54</v>
      </c>
      <c r="M6" s="56" t="s">
        <v>53</v>
      </c>
      <c r="N6" s="56" t="s">
        <v>52</v>
      </c>
      <c r="O6" s="56" t="s">
        <v>51</v>
      </c>
    </row>
    <row r="7" spans="2:15" x14ac:dyDescent="0.4">
      <c r="B7" s="5" t="s">
        <v>50</v>
      </c>
      <c r="C7" s="54">
        <v>1036</v>
      </c>
      <c r="D7" s="27">
        <f t="shared" ref="D7:O12" si="0">$C7*D$4</f>
        <v>85.988</v>
      </c>
      <c r="E7" s="27">
        <f t="shared" si="0"/>
        <v>80.808000000000007</v>
      </c>
      <c r="F7" s="27">
        <f t="shared" si="0"/>
        <v>95.311999999999998</v>
      </c>
      <c r="G7" s="27">
        <f t="shared" si="0"/>
        <v>94.275999999999996</v>
      </c>
      <c r="H7" s="27">
        <f t="shared" si="0"/>
        <v>90.131999999999991</v>
      </c>
      <c r="I7" s="27">
        <f t="shared" si="0"/>
        <v>78.736000000000004</v>
      </c>
      <c r="J7" s="27">
        <f t="shared" si="0"/>
        <v>68.376000000000005</v>
      </c>
      <c r="K7" s="27">
        <f t="shared" si="0"/>
        <v>78.736000000000004</v>
      </c>
      <c r="L7" s="27">
        <f t="shared" si="0"/>
        <v>94.275999999999996</v>
      </c>
      <c r="M7" s="27">
        <f t="shared" si="0"/>
        <v>100.492</v>
      </c>
      <c r="N7" s="27">
        <f t="shared" si="0"/>
        <v>94.275999999999996</v>
      </c>
      <c r="O7" s="27">
        <f t="shared" si="0"/>
        <v>74.591999999999999</v>
      </c>
    </row>
    <row r="8" spans="2:15" x14ac:dyDescent="0.4">
      <c r="B8" s="5" t="s">
        <v>49</v>
      </c>
      <c r="C8" s="54">
        <v>-3613</v>
      </c>
      <c r="D8" s="27">
        <f t="shared" si="0"/>
        <v>-299.87900000000002</v>
      </c>
      <c r="E8" s="27">
        <f t="shared" si="0"/>
        <v>-281.81400000000002</v>
      </c>
      <c r="F8" s="27">
        <f t="shared" si="0"/>
        <v>-332.39600000000002</v>
      </c>
      <c r="G8" s="27">
        <f t="shared" si="0"/>
        <v>-328.78300000000002</v>
      </c>
      <c r="H8" s="27">
        <f t="shared" si="0"/>
        <v>-314.33099999999996</v>
      </c>
      <c r="I8" s="27">
        <f t="shared" si="0"/>
        <v>-274.58799999999997</v>
      </c>
      <c r="J8" s="27">
        <f t="shared" si="0"/>
        <v>-238.458</v>
      </c>
      <c r="K8" s="27">
        <f t="shared" si="0"/>
        <v>-274.58799999999997</v>
      </c>
      <c r="L8" s="27">
        <f t="shared" si="0"/>
        <v>-328.78300000000002</v>
      </c>
      <c r="M8" s="27">
        <f t="shared" si="0"/>
        <v>-350.46100000000001</v>
      </c>
      <c r="N8" s="27">
        <f t="shared" si="0"/>
        <v>-328.78300000000002</v>
      </c>
      <c r="O8" s="27">
        <f t="shared" si="0"/>
        <v>-260.13599999999997</v>
      </c>
    </row>
    <row r="9" spans="2:15" x14ac:dyDescent="0.4">
      <c r="B9" s="5" t="s">
        <v>48</v>
      </c>
      <c r="C9" s="54">
        <v>-123</v>
      </c>
      <c r="D9" s="27">
        <f t="shared" si="0"/>
        <v>-10.209000000000001</v>
      </c>
      <c r="E9" s="27">
        <f t="shared" si="0"/>
        <v>-9.5939999999999994</v>
      </c>
      <c r="F9" s="27">
        <f t="shared" si="0"/>
        <v>-11.315999999999999</v>
      </c>
      <c r="G9" s="27">
        <f t="shared" si="0"/>
        <v>-11.193</v>
      </c>
      <c r="H9" s="27">
        <f t="shared" si="0"/>
        <v>-10.700999999999999</v>
      </c>
      <c r="I9" s="27">
        <f t="shared" si="0"/>
        <v>-9.347999999999999</v>
      </c>
      <c r="J9" s="27">
        <f t="shared" si="0"/>
        <v>-8.1180000000000003</v>
      </c>
      <c r="K9" s="27">
        <f t="shared" si="0"/>
        <v>-9.347999999999999</v>
      </c>
      <c r="L9" s="27">
        <f t="shared" si="0"/>
        <v>-11.193</v>
      </c>
      <c r="M9" s="27">
        <f t="shared" si="0"/>
        <v>-11.931000000000001</v>
      </c>
      <c r="N9" s="27">
        <f t="shared" si="0"/>
        <v>-11.193</v>
      </c>
      <c r="O9" s="27">
        <f t="shared" si="0"/>
        <v>-8.8559999999999999</v>
      </c>
    </row>
    <row r="10" spans="2:15" x14ac:dyDescent="0.4">
      <c r="B10" s="5" t="s">
        <v>47</v>
      </c>
      <c r="C10" s="54">
        <v>2194</v>
      </c>
      <c r="D10" s="27">
        <f t="shared" si="0"/>
        <v>182.102</v>
      </c>
      <c r="E10" s="27">
        <f t="shared" si="0"/>
        <v>171.13200000000001</v>
      </c>
      <c r="F10" s="27">
        <f t="shared" si="0"/>
        <v>201.84799999999998</v>
      </c>
      <c r="G10" s="27">
        <f t="shared" si="0"/>
        <v>199.654</v>
      </c>
      <c r="H10" s="27">
        <f t="shared" si="0"/>
        <v>190.87799999999999</v>
      </c>
      <c r="I10" s="27">
        <f t="shared" si="0"/>
        <v>166.744</v>
      </c>
      <c r="J10" s="27">
        <f t="shared" si="0"/>
        <v>144.804</v>
      </c>
      <c r="K10" s="27">
        <f t="shared" si="0"/>
        <v>166.744</v>
      </c>
      <c r="L10" s="27">
        <f t="shared" si="0"/>
        <v>199.654</v>
      </c>
      <c r="M10" s="27">
        <f t="shared" si="0"/>
        <v>212.81800000000001</v>
      </c>
      <c r="N10" s="27">
        <f t="shared" si="0"/>
        <v>199.654</v>
      </c>
      <c r="O10" s="27">
        <f t="shared" si="0"/>
        <v>157.96799999999999</v>
      </c>
    </row>
    <row r="11" spans="2:15" x14ac:dyDescent="0.4">
      <c r="B11" s="5" t="s">
        <v>46</v>
      </c>
      <c r="C11" s="54">
        <v>496</v>
      </c>
      <c r="D11" s="27">
        <f t="shared" si="0"/>
        <v>41.167999999999999</v>
      </c>
      <c r="E11" s="27">
        <f t="shared" si="0"/>
        <v>38.688000000000002</v>
      </c>
      <c r="F11" s="27">
        <f t="shared" si="0"/>
        <v>45.631999999999998</v>
      </c>
      <c r="G11" s="27">
        <f t="shared" si="0"/>
        <v>45.135999999999996</v>
      </c>
      <c r="H11" s="27">
        <f t="shared" si="0"/>
        <v>43.151999999999994</v>
      </c>
      <c r="I11" s="27">
        <f t="shared" si="0"/>
        <v>37.695999999999998</v>
      </c>
      <c r="J11" s="27">
        <f t="shared" si="0"/>
        <v>32.736000000000004</v>
      </c>
      <c r="K11" s="27">
        <f t="shared" si="0"/>
        <v>37.695999999999998</v>
      </c>
      <c r="L11" s="27">
        <f t="shared" si="0"/>
        <v>45.135999999999996</v>
      </c>
      <c r="M11" s="27">
        <f t="shared" si="0"/>
        <v>48.112000000000002</v>
      </c>
      <c r="N11" s="27">
        <f t="shared" si="0"/>
        <v>45.135999999999996</v>
      </c>
      <c r="O11" s="27">
        <f t="shared" si="0"/>
        <v>35.711999999999996</v>
      </c>
    </row>
    <row r="12" spans="2:15" x14ac:dyDescent="0.4">
      <c r="B12" s="5" t="s">
        <v>45</v>
      </c>
      <c r="C12" s="54">
        <v>69</v>
      </c>
      <c r="D12" s="27">
        <f t="shared" si="0"/>
        <v>5.7270000000000003</v>
      </c>
      <c r="E12" s="27">
        <f t="shared" si="0"/>
        <v>5.3819999999999997</v>
      </c>
      <c r="F12" s="27">
        <f t="shared" si="0"/>
        <v>6.3479999999999999</v>
      </c>
      <c r="G12" s="27">
        <f t="shared" si="0"/>
        <v>6.2789999999999999</v>
      </c>
      <c r="H12" s="27">
        <f t="shared" si="0"/>
        <v>6.0029999999999992</v>
      </c>
      <c r="I12" s="27">
        <f t="shared" si="0"/>
        <v>5.2439999999999998</v>
      </c>
      <c r="J12" s="27">
        <f t="shared" si="0"/>
        <v>4.5540000000000003</v>
      </c>
      <c r="K12" s="27">
        <f t="shared" si="0"/>
        <v>5.2439999999999998</v>
      </c>
      <c r="L12" s="27">
        <f t="shared" si="0"/>
        <v>6.2789999999999999</v>
      </c>
      <c r="M12" s="27">
        <f t="shared" si="0"/>
        <v>6.6930000000000005</v>
      </c>
      <c r="N12" s="27">
        <f t="shared" si="0"/>
        <v>6.2789999999999999</v>
      </c>
      <c r="O12" s="27">
        <f t="shared" si="0"/>
        <v>4.968</v>
      </c>
    </row>
    <row r="13" spans="2:15" x14ac:dyDescent="0.4">
      <c r="B13" s="7" t="s">
        <v>44</v>
      </c>
      <c r="C13" s="6">
        <f t="shared" ref="C13:O13" si="1">SUM(C7:C12)</f>
        <v>59</v>
      </c>
      <c r="D13" s="28">
        <f t="shared" si="1"/>
        <v>4.8969999999999807</v>
      </c>
      <c r="E13" s="28">
        <f t="shared" si="1"/>
        <v>4.6019999999999843</v>
      </c>
      <c r="F13" s="28">
        <f t="shared" si="1"/>
        <v>5.4279999999999768</v>
      </c>
      <c r="G13" s="28">
        <f t="shared" si="1"/>
        <v>5.3689999999999749</v>
      </c>
      <c r="H13" s="28">
        <f t="shared" si="1"/>
        <v>5.1330000000000302</v>
      </c>
      <c r="I13" s="28">
        <f t="shared" si="1"/>
        <v>4.4840000000000089</v>
      </c>
      <c r="J13" s="28">
        <f t="shared" si="1"/>
        <v>3.8940000000000179</v>
      </c>
      <c r="K13" s="28">
        <f t="shared" si="1"/>
        <v>4.4840000000000089</v>
      </c>
      <c r="L13" s="28">
        <f t="shared" si="1"/>
        <v>5.3689999999999749</v>
      </c>
      <c r="M13" s="28">
        <f t="shared" si="1"/>
        <v>5.7230000000000372</v>
      </c>
      <c r="N13" s="28">
        <f t="shared" si="1"/>
        <v>5.3689999999999749</v>
      </c>
      <c r="O13" s="28">
        <f t="shared" si="1"/>
        <v>4.2480000000000082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6A4E21-1509-41C2-A6BB-C495421CE96F}">
  <sheetPr>
    <tabColor rgb="FF92D050"/>
  </sheetPr>
  <dimension ref="B1:N14"/>
  <sheetViews>
    <sheetView showGridLines="0" workbookViewId="0">
      <selection activeCell="C3" sqref="C3"/>
    </sheetView>
  </sheetViews>
  <sheetFormatPr defaultRowHeight="14.6" x14ac:dyDescent="0.4"/>
  <cols>
    <col min="1" max="1" width="2.765625" customWidth="1"/>
  </cols>
  <sheetData>
    <row r="1" spans="2:14" ht="30" customHeight="1" x14ac:dyDescent="0.4">
      <c r="B1" s="58" t="s">
        <v>67</v>
      </c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</row>
    <row r="2" spans="2:14" x14ac:dyDescent="0.4">
      <c r="C2" s="12">
        <v>1</v>
      </c>
      <c r="D2" s="12">
        <v>2</v>
      </c>
      <c r="E2" s="12">
        <v>3</v>
      </c>
      <c r="F2" s="12">
        <v>4</v>
      </c>
      <c r="G2" s="12">
        <v>5</v>
      </c>
      <c r="H2" s="12">
        <v>6</v>
      </c>
      <c r="I2" s="12">
        <v>7</v>
      </c>
      <c r="J2" s="12">
        <v>8</v>
      </c>
      <c r="K2" s="12">
        <v>9</v>
      </c>
      <c r="L2" s="12">
        <v>10</v>
      </c>
      <c r="M2" s="12">
        <v>11</v>
      </c>
      <c r="N2" s="12">
        <v>12</v>
      </c>
    </row>
    <row r="3" spans="2:14" ht="18.75" customHeight="1" x14ac:dyDescent="0.4">
      <c r="B3" s="12">
        <v>1</v>
      </c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</row>
    <row r="4" spans="2:14" ht="18.75" customHeight="1" x14ac:dyDescent="0.4">
      <c r="B4" s="12">
        <v>2</v>
      </c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</row>
    <row r="5" spans="2:14" ht="18.75" customHeight="1" x14ac:dyDescent="0.4">
      <c r="B5" s="12">
        <v>3</v>
      </c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</row>
    <row r="6" spans="2:14" ht="18.75" customHeight="1" x14ac:dyDescent="0.4">
      <c r="B6" s="12">
        <v>4</v>
      </c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</row>
    <row r="7" spans="2:14" ht="18.75" customHeight="1" x14ac:dyDescent="0.4">
      <c r="B7" s="12">
        <v>5</v>
      </c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</row>
    <row r="8" spans="2:14" ht="18.75" customHeight="1" x14ac:dyDescent="0.4">
      <c r="B8" s="12">
        <v>6</v>
      </c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</row>
    <row r="9" spans="2:14" ht="18.75" customHeight="1" x14ac:dyDescent="0.4">
      <c r="B9" s="12">
        <v>7</v>
      </c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</row>
    <row r="10" spans="2:14" ht="18.75" customHeight="1" x14ac:dyDescent="0.4">
      <c r="B10" s="12">
        <v>8</v>
      </c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</row>
    <row r="11" spans="2:14" ht="18.75" customHeight="1" x14ac:dyDescent="0.4">
      <c r="B11" s="12">
        <v>9</v>
      </c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</row>
    <row r="12" spans="2:14" ht="18.75" customHeight="1" x14ac:dyDescent="0.4">
      <c r="B12" s="12">
        <v>10</v>
      </c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</row>
    <row r="13" spans="2:14" ht="18.75" customHeight="1" x14ac:dyDescent="0.4">
      <c r="B13" s="12">
        <v>11</v>
      </c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</row>
    <row r="14" spans="2:14" ht="18.75" customHeight="1" x14ac:dyDescent="0.4">
      <c r="B14" s="12">
        <v>12</v>
      </c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</row>
  </sheetData>
  <mergeCells count="1">
    <mergeCell ref="B1:N1"/>
  </mergeCells>
  <pageMargins left="0.7" right="0.7" top="0.75" bottom="0.75" header="0.3" footer="0.3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316406-8CB9-4036-B8F7-E935395DC199}">
  <sheetPr>
    <tabColor rgb="FFFF0000"/>
  </sheetPr>
  <dimension ref="B1:N14"/>
  <sheetViews>
    <sheetView showGridLines="0" workbookViewId="0">
      <selection activeCell="C3" sqref="C3"/>
    </sheetView>
  </sheetViews>
  <sheetFormatPr defaultRowHeight="14.6" x14ac:dyDescent="0.4"/>
  <cols>
    <col min="1" max="1" width="2.765625" customWidth="1"/>
  </cols>
  <sheetData>
    <row r="1" spans="2:14" ht="30" customHeight="1" x14ac:dyDescent="0.4">
      <c r="B1" s="58" t="s">
        <v>67</v>
      </c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</row>
    <row r="2" spans="2:14" x14ac:dyDescent="0.4">
      <c r="C2" s="12">
        <v>1</v>
      </c>
      <c r="D2" s="12">
        <v>2</v>
      </c>
      <c r="E2" s="12">
        <v>3</v>
      </c>
      <c r="F2" s="12">
        <v>4</v>
      </c>
      <c r="G2" s="12">
        <v>5</v>
      </c>
      <c r="H2" s="12">
        <v>6</v>
      </c>
      <c r="I2" s="12">
        <v>7</v>
      </c>
      <c r="J2" s="12">
        <v>8</v>
      </c>
      <c r="K2" s="12">
        <v>9</v>
      </c>
      <c r="L2" s="12">
        <v>10</v>
      </c>
      <c r="M2" s="12">
        <v>11</v>
      </c>
      <c r="N2" s="12">
        <v>12</v>
      </c>
    </row>
    <row r="3" spans="2:14" ht="18.75" customHeight="1" x14ac:dyDescent="0.4">
      <c r="B3" s="12">
        <v>1</v>
      </c>
      <c r="C3" s="29">
        <f t="shared" ref="C3:N14" si="0">$B3*C$2</f>
        <v>1</v>
      </c>
      <c r="D3" s="29">
        <f t="shared" si="0"/>
        <v>2</v>
      </c>
      <c r="E3" s="29">
        <f t="shared" si="0"/>
        <v>3</v>
      </c>
      <c r="F3" s="29">
        <f t="shared" si="0"/>
        <v>4</v>
      </c>
      <c r="G3" s="29">
        <f t="shared" si="0"/>
        <v>5</v>
      </c>
      <c r="H3" s="29">
        <f t="shared" si="0"/>
        <v>6</v>
      </c>
      <c r="I3" s="29">
        <f t="shared" si="0"/>
        <v>7</v>
      </c>
      <c r="J3" s="29">
        <f t="shared" si="0"/>
        <v>8</v>
      </c>
      <c r="K3" s="29">
        <f t="shared" si="0"/>
        <v>9</v>
      </c>
      <c r="L3" s="29">
        <f t="shared" si="0"/>
        <v>10</v>
      </c>
      <c r="M3" s="29">
        <f t="shared" si="0"/>
        <v>11</v>
      </c>
      <c r="N3" s="29">
        <f t="shared" si="0"/>
        <v>12</v>
      </c>
    </row>
    <row r="4" spans="2:14" ht="18.75" customHeight="1" x14ac:dyDescent="0.4">
      <c r="B4" s="12">
        <v>2</v>
      </c>
      <c r="C4" s="29">
        <f t="shared" si="0"/>
        <v>2</v>
      </c>
      <c r="D4" s="29">
        <f t="shared" si="0"/>
        <v>4</v>
      </c>
      <c r="E4" s="29">
        <f t="shared" si="0"/>
        <v>6</v>
      </c>
      <c r="F4" s="29">
        <f t="shared" si="0"/>
        <v>8</v>
      </c>
      <c r="G4" s="29">
        <f t="shared" si="0"/>
        <v>10</v>
      </c>
      <c r="H4" s="29">
        <f t="shared" si="0"/>
        <v>12</v>
      </c>
      <c r="I4" s="29">
        <f t="shared" si="0"/>
        <v>14</v>
      </c>
      <c r="J4" s="29">
        <f t="shared" si="0"/>
        <v>16</v>
      </c>
      <c r="K4" s="29">
        <f t="shared" si="0"/>
        <v>18</v>
      </c>
      <c r="L4" s="29">
        <f t="shared" si="0"/>
        <v>20</v>
      </c>
      <c r="M4" s="29">
        <f t="shared" si="0"/>
        <v>22</v>
      </c>
      <c r="N4" s="29">
        <f t="shared" si="0"/>
        <v>24</v>
      </c>
    </row>
    <row r="5" spans="2:14" ht="18.75" customHeight="1" x14ac:dyDescent="0.4">
      <c r="B5" s="12">
        <v>3</v>
      </c>
      <c r="C5" s="29">
        <f t="shared" si="0"/>
        <v>3</v>
      </c>
      <c r="D5" s="29">
        <f t="shared" si="0"/>
        <v>6</v>
      </c>
      <c r="E5" s="29">
        <f t="shared" si="0"/>
        <v>9</v>
      </c>
      <c r="F5" s="29">
        <f t="shared" si="0"/>
        <v>12</v>
      </c>
      <c r="G5" s="29">
        <f t="shared" si="0"/>
        <v>15</v>
      </c>
      <c r="H5" s="29">
        <f t="shared" si="0"/>
        <v>18</v>
      </c>
      <c r="I5" s="29">
        <f t="shared" si="0"/>
        <v>21</v>
      </c>
      <c r="J5" s="29">
        <f t="shared" si="0"/>
        <v>24</v>
      </c>
      <c r="K5" s="29">
        <f t="shared" si="0"/>
        <v>27</v>
      </c>
      <c r="L5" s="29">
        <f t="shared" si="0"/>
        <v>30</v>
      </c>
      <c r="M5" s="29">
        <f t="shared" si="0"/>
        <v>33</v>
      </c>
      <c r="N5" s="29">
        <f t="shared" si="0"/>
        <v>36</v>
      </c>
    </row>
    <row r="6" spans="2:14" ht="18.75" customHeight="1" x14ac:dyDescent="0.4">
      <c r="B6" s="12">
        <v>4</v>
      </c>
      <c r="C6" s="29">
        <f t="shared" si="0"/>
        <v>4</v>
      </c>
      <c r="D6" s="29">
        <f t="shared" si="0"/>
        <v>8</v>
      </c>
      <c r="E6" s="29">
        <f t="shared" si="0"/>
        <v>12</v>
      </c>
      <c r="F6" s="29">
        <f t="shared" si="0"/>
        <v>16</v>
      </c>
      <c r="G6" s="29">
        <f t="shared" si="0"/>
        <v>20</v>
      </c>
      <c r="H6" s="29">
        <f t="shared" si="0"/>
        <v>24</v>
      </c>
      <c r="I6" s="29">
        <f t="shared" si="0"/>
        <v>28</v>
      </c>
      <c r="J6" s="29">
        <f t="shared" si="0"/>
        <v>32</v>
      </c>
      <c r="K6" s="29">
        <f t="shared" si="0"/>
        <v>36</v>
      </c>
      <c r="L6" s="29">
        <f t="shared" si="0"/>
        <v>40</v>
      </c>
      <c r="M6" s="29">
        <f t="shared" si="0"/>
        <v>44</v>
      </c>
      <c r="N6" s="29">
        <f t="shared" si="0"/>
        <v>48</v>
      </c>
    </row>
    <row r="7" spans="2:14" ht="18.75" customHeight="1" x14ac:dyDescent="0.4">
      <c r="B7" s="12">
        <v>5</v>
      </c>
      <c r="C7" s="29">
        <f t="shared" si="0"/>
        <v>5</v>
      </c>
      <c r="D7" s="29">
        <f t="shared" si="0"/>
        <v>10</v>
      </c>
      <c r="E7" s="29">
        <f t="shared" si="0"/>
        <v>15</v>
      </c>
      <c r="F7" s="29">
        <f t="shared" si="0"/>
        <v>20</v>
      </c>
      <c r="G7" s="29">
        <f t="shared" si="0"/>
        <v>25</v>
      </c>
      <c r="H7" s="29">
        <f t="shared" si="0"/>
        <v>30</v>
      </c>
      <c r="I7" s="29">
        <f t="shared" si="0"/>
        <v>35</v>
      </c>
      <c r="J7" s="29">
        <f t="shared" si="0"/>
        <v>40</v>
      </c>
      <c r="K7" s="29">
        <f t="shared" si="0"/>
        <v>45</v>
      </c>
      <c r="L7" s="29">
        <f t="shared" si="0"/>
        <v>50</v>
      </c>
      <c r="M7" s="29">
        <f t="shared" si="0"/>
        <v>55</v>
      </c>
      <c r="N7" s="29">
        <f t="shared" si="0"/>
        <v>60</v>
      </c>
    </row>
    <row r="8" spans="2:14" ht="18.75" customHeight="1" x14ac:dyDescent="0.4">
      <c r="B8" s="12">
        <v>6</v>
      </c>
      <c r="C8" s="29">
        <f t="shared" si="0"/>
        <v>6</v>
      </c>
      <c r="D8" s="29">
        <f t="shared" si="0"/>
        <v>12</v>
      </c>
      <c r="E8" s="29">
        <f t="shared" si="0"/>
        <v>18</v>
      </c>
      <c r="F8" s="29">
        <f t="shared" si="0"/>
        <v>24</v>
      </c>
      <c r="G8" s="29">
        <f t="shared" si="0"/>
        <v>30</v>
      </c>
      <c r="H8" s="29">
        <f t="shared" si="0"/>
        <v>36</v>
      </c>
      <c r="I8" s="29">
        <f t="shared" si="0"/>
        <v>42</v>
      </c>
      <c r="J8" s="29">
        <f t="shared" si="0"/>
        <v>48</v>
      </c>
      <c r="K8" s="29">
        <f t="shared" si="0"/>
        <v>54</v>
      </c>
      <c r="L8" s="29">
        <f t="shared" si="0"/>
        <v>60</v>
      </c>
      <c r="M8" s="29">
        <f t="shared" si="0"/>
        <v>66</v>
      </c>
      <c r="N8" s="29">
        <f t="shared" si="0"/>
        <v>72</v>
      </c>
    </row>
    <row r="9" spans="2:14" ht="18.75" customHeight="1" x14ac:dyDescent="0.4">
      <c r="B9" s="12">
        <v>7</v>
      </c>
      <c r="C9" s="29">
        <f t="shared" si="0"/>
        <v>7</v>
      </c>
      <c r="D9" s="29">
        <f t="shared" si="0"/>
        <v>14</v>
      </c>
      <c r="E9" s="29">
        <f t="shared" si="0"/>
        <v>21</v>
      </c>
      <c r="F9" s="29">
        <f t="shared" si="0"/>
        <v>28</v>
      </c>
      <c r="G9" s="29">
        <f t="shared" si="0"/>
        <v>35</v>
      </c>
      <c r="H9" s="29">
        <f t="shared" si="0"/>
        <v>42</v>
      </c>
      <c r="I9" s="29">
        <f t="shared" si="0"/>
        <v>49</v>
      </c>
      <c r="J9" s="29">
        <f t="shared" si="0"/>
        <v>56</v>
      </c>
      <c r="K9" s="29">
        <f t="shared" si="0"/>
        <v>63</v>
      </c>
      <c r="L9" s="29">
        <f t="shared" si="0"/>
        <v>70</v>
      </c>
      <c r="M9" s="29">
        <f t="shared" si="0"/>
        <v>77</v>
      </c>
      <c r="N9" s="29">
        <f t="shared" si="0"/>
        <v>84</v>
      </c>
    </row>
    <row r="10" spans="2:14" ht="18.75" customHeight="1" x14ac:dyDescent="0.4">
      <c r="B10" s="12">
        <v>8</v>
      </c>
      <c r="C10" s="29">
        <f t="shared" si="0"/>
        <v>8</v>
      </c>
      <c r="D10" s="29">
        <f t="shared" si="0"/>
        <v>16</v>
      </c>
      <c r="E10" s="29">
        <f t="shared" si="0"/>
        <v>24</v>
      </c>
      <c r="F10" s="29">
        <f t="shared" si="0"/>
        <v>32</v>
      </c>
      <c r="G10" s="29">
        <f t="shared" si="0"/>
        <v>40</v>
      </c>
      <c r="H10" s="29">
        <f t="shared" si="0"/>
        <v>48</v>
      </c>
      <c r="I10" s="29">
        <f t="shared" si="0"/>
        <v>56</v>
      </c>
      <c r="J10" s="29">
        <f t="shared" si="0"/>
        <v>64</v>
      </c>
      <c r="K10" s="29">
        <f t="shared" si="0"/>
        <v>72</v>
      </c>
      <c r="L10" s="29">
        <f t="shared" si="0"/>
        <v>80</v>
      </c>
      <c r="M10" s="29">
        <f t="shared" si="0"/>
        <v>88</v>
      </c>
      <c r="N10" s="29">
        <f t="shared" si="0"/>
        <v>96</v>
      </c>
    </row>
    <row r="11" spans="2:14" ht="18.75" customHeight="1" x14ac:dyDescent="0.4">
      <c r="B11" s="12">
        <v>9</v>
      </c>
      <c r="C11" s="29">
        <f t="shared" si="0"/>
        <v>9</v>
      </c>
      <c r="D11" s="29">
        <f t="shared" si="0"/>
        <v>18</v>
      </c>
      <c r="E11" s="29">
        <f t="shared" si="0"/>
        <v>27</v>
      </c>
      <c r="F11" s="29">
        <f t="shared" si="0"/>
        <v>36</v>
      </c>
      <c r="G11" s="29">
        <f t="shared" si="0"/>
        <v>45</v>
      </c>
      <c r="H11" s="29">
        <f t="shared" si="0"/>
        <v>54</v>
      </c>
      <c r="I11" s="29">
        <f t="shared" si="0"/>
        <v>63</v>
      </c>
      <c r="J11" s="29">
        <f t="shared" si="0"/>
        <v>72</v>
      </c>
      <c r="K11" s="29">
        <f t="shared" si="0"/>
        <v>81</v>
      </c>
      <c r="L11" s="29">
        <f t="shared" si="0"/>
        <v>90</v>
      </c>
      <c r="M11" s="29">
        <f t="shared" si="0"/>
        <v>99</v>
      </c>
      <c r="N11" s="29">
        <f t="shared" si="0"/>
        <v>108</v>
      </c>
    </row>
    <row r="12" spans="2:14" ht="18.75" customHeight="1" x14ac:dyDescent="0.4">
      <c r="B12" s="12">
        <v>10</v>
      </c>
      <c r="C12" s="29">
        <f t="shared" si="0"/>
        <v>10</v>
      </c>
      <c r="D12" s="29">
        <f t="shared" si="0"/>
        <v>20</v>
      </c>
      <c r="E12" s="29">
        <f t="shared" si="0"/>
        <v>30</v>
      </c>
      <c r="F12" s="29">
        <f t="shared" si="0"/>
        <v>40</v>
      </c>
      <c r="G12" s="29">
        <f t="shared" si="0"/>
        <v>50</v>
      </c>
      <c r="H12" s="29">
        <f t="shared" si="0"/>
        <v>60</v>
      </c>
      <c r="I12" s="29">
        <f t="shared" si="0"/>
        <v>70</v>
      </c>
      <c r="J12" s="29">
        <f t="shared" si="0"/>
        <v>80</v>
      </c>
      <c r="K12" s="29">
        <f t="shared" si="0"/>
        <v>90</v>
      </c>
      <c r="L12" s="29">
        <f t="shared" si="0"/>
        <v>100</v>
      </c>
      <c r="M12" s="29">
        <f t="shared" si="0"/>
        <v>110</v>
      </c>
      <c r="N12" s="29">
        <f t="shared" si="0"/>
        <v>120</v>
      </c>
    </row>
    <row r="13" spans="2:14" ht="18.75" customHeight="1" x14ac:dyDescent="0.4">
      <c r="B13" s="12">
        <v>11</v>
      </c>
      <c r="C13" s="29">
        <f t="shared" si="0"/>
        <v>11</v>
      </c>
      <c r="D13" s="29">
        <f t="shared" si="0"/>
        <v>22</v>
      </c>
      <c r="E13" s="29">
        <f t="shared" si="0"/>
        <v>33</v>
      </c>
      <c r="F13" s="29">
        <f t="shared" si="0"/>
        <v>44</v>
      </c>
      <c r="G13" s="29">
        <f t="shared" si="0"/>
        <v>55</v>
      </c>
      <c r="H13" s="29">
        <f t="shared" si="0"/>
        <v>66</v>
      </c>
      <c r="I13" s="29">
        <f t="shared" si="0"/>
        <v>77</v>
      </c>
      <c r="J13" s="29">
        <f t="shared" si="0"/>
        <v>88</v>
      </c>
      <c r="K13" s="29">
        <f t="shared" si="0"/>
        <v>99</v>
      </c>
      <c r="L13" s="29">
        <f t="shared" si="0"/>
        <v>110</v>
      </c>
      <c r="M13" s="29">
        <f t="shared" si="0"/>
        <v>121</v>
      </c>
      <c r="N13" s="29">
        <f t="shared" si="0"/>
        <v>132</v>
      </c>
    </row>
    <row r="14" spans="2:14" ht="18.75" customHeight="1" x14ac:dyDescent="0.4">
      <c r="B14" s="12">
        <v>12</v>
      </c>
      <c r="C14" s="29">
        <f t="shared" si="0"/>
        <v>12</v>
      </c>
      <c r="D14" s="29">
        <f t="shared" si="0"/>
        <v>24</v>
      </c>
      <c r="E14" s="29">
        <f t="shared" si="0"/>
        <v>36</v>
      </c>
      <c r="F14" s="29">
        <f t="shared" si="0"/>
        <v>48</v>
      </c>
      <c r="G14" s="29">
        <f t="shared" si="0"/>
        <v>60</v>
      </c>
      <c r="H14" s="29">
        <f t="shared" si="0"/>
        <v>72</v>
      </c>
      <c r="I14" s="29">
        <f t="shared" si="0"/>
        <v>84</v>
      </c>
      <c r="J14" s="29">
        <f t="shared" si="0"/>
        <v>96</v>
      </c>
      <c r="K14" s="29">
        <f t="shared" si="0"/>
        <v>108</v>
      </c>
      <c r="L14" s="29">
        <f t="shared" si="0"/>
        <v>120</v>
      </c>
      <c r="M14" s="29">
        <f t="shared" si="0"/>
        <v>132</v>
      </c>
      <c r="N14" s="29">
        <f t="shared" si="0"/>
        <v>144</v>
      </c>
    </row>
  </sheetData>
  <mergeCells count="1">
    <mergeCell ref="B1:N1"/>
  </mergeCells>
  <pageMargins left="0.7" right="0.7" top="0.75" bottom="0.75" header="0.3" footer="0.3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B48828-854B-4909-8AD5-DADB8AD49473}">
  <sheetPr>
    <tabColor rgb="FF92D050"/>
  </sheetPr>
  <dimension ref="B2:O16"/>
  <sheetViews>
    <sheetView showGridLines="0" zoomScale="110" zoomScaleNormal="110" workbookViewId="0">
      <selection activeCell="B5" sqref="B5"/>
    </sheetView>
  </sheetViews>
  <sheetFormatPr defaultRowHeight="14.6" x14ac:dyDescent="0.4"/>
  <cols>
    <col min="1" max="1" width="4.07421875" customWidth="1"/>
    <col min="2" max="2" width="34.07421875" customWidth="1"/>
  </cols>
  <sheetData>
    <row r="2" spans="2:15" x14ac:dyDescent="0.4">
      <c r="B2" t="s">
        <v>70</v>
      </c>
    </row>
    <row r="3" spans="2:15" x14ac:dyDescent="0.4">
      <c r="B3" t="s">
        <v>69</v>
      </c>
    </row>
    <row r="5" spans="2:15" x14ac:dyDescent="0.4">
      <c r="B5" s="5" t="s">
        <v>65</v>
      </c>
      <c r="C5" s="11">
        <f>SUM(D5:O5)</f>
        <v>0.99999999999999978</v>
      </c>
      <c r="D5" s="11">
        <v>8.3000000000000004E-2</v>
      </c>
      <c r="E5" s="11">
        <v>7.8E-2</v>
      </c>
      <c r="F5" s="11">
        <v>9.1999999999999998E-2</v>
      </c>
      <c r="G5" s="11">
        <v>9.0999999999999998E-2</v>
      </c>
      <c r="H5" s="11">
        <v>8.6999999999999994E-2</v>
      </c>
      <c r="I5" s="11">
        <v>7.5999999999999998E-2</v>
      </c>
      <c r="J5" s="11">
        <v>6.6000000000000003E-2</v>
      </c>
      <c r="K5" s="11">
        <v>7.5999999999999998E-2</v>
      </c>
      <c r="L5" s="11">
        <v>9.0999999999999998E-2</v>
      </c>
      <c r="M5" s="11">
        <v>9.7000000000000003E-2</v>
      </c>
      <c r="N5" s="11">
        <v>9.0999999999999998E-2</v>
      </c>
      <c r="O5" s="11">
        <v>7.1999999999999995E-2</v>
      </c>
    </row>
    <row r="7" spans="2:15" x14ac:dyDescent="0.4">
      <c r="B7" s="10" t="s">
        <v>64</v>
      </c>
      <c r="C7" s="9" t="s">
        <v>63</v>
      </c>
      <c r="D7" s="9" t="s">
        <v>62</v>
      </c>
      <c r="E7" s="9" t="s">
        <v>61</v>
      </c>
      <c r="F7" s="9" t="s">
        <v>60</v>
      </c>
      <c r="G7" s="9" t="s">
        <v>59</v>
      </c>
      <c r="H7" s="9" t="s">
        <v>58</v>
      </c>
      <c r="I7" s="9" t="s">
        <v>57</v>
      </c>
      <c r="J7" s="9" t="s">
        <v>56</v>
      </c>
      <c r="K7" s="9" t="s">
        <v>55</v>
      </c>
      <c r="L7" s="9" t="s">
        <v>54</v>
      </c>
      <c r="M7" s="9" t="s">
        <v>53</v>
      </c>
      <c r="N7" s="9" t="s">
        <v>52</v>
      </c>
      <c r="O7" s="9" t="s">
        <v>51</v>
      </c>
    </row>
    <row r="8" spans="2:15" x14ac:dyDescent="0.4">
      <c r="B8" s="5" t="s">
        <v>50</v>
      </c>
      <c r="C8" s="8">
        <v>1036</v>
      </c>
      <c r="D8" s="8">
        <f t="shared" ref="D8:O13" si="0">$C8*D$5</f>
        <v>85.988</v>
      </c>
      <c r="E8" s="8">
        <f t="shared" si="0"/>
        <v>80.808000000000007</v>
      </c>
      <c r="F8" s="8">
        <f t="shared" si="0"/>
        <v>95.311999999999998</v>
      </c>
      <c r="G8" s="8">
        <f t="shared" si="0"/>
        <v>94.275999999999996</v>
      </c>
      <c r="H8" s="8">
        <f t="shared" si="0"/>
        <v>90.131999999999991</v>
      </c>
      <c r="I8" s="8">
        <f t="shared" si="0"/>
        <v>78.736000000000004</v>
      </c>
      <c r="J8" s="8">
        <f t="shared" si="0"/>
        <v>68.376000000000005</v>
      </c>
      <c r="K8" s="8">
        <f t="shared" si="0"/>
        <v>78.736000000000004</v>
      </c>
      <c r="L8" s="8">
        <f t="shared" si="0"/>
        <v>94.275999999999996</v>
      </c>
      <c r="M8" s="8">
        <f t="shared" si="0"/>
        <v>100.492</v>
      </c>
      <c r="N8" s="8">
        <f t="shared" si="0"/>
        <v>94.275999999999996</v>
      </c>
      <c r="O8" s="8">
        <f t="shared" si="0"/>
        <v>74.591999999999999</v>
      </c>
    </row>
    <row r="9" spans="2:15" x14ac:dyDescent="0.4">
      <c r="B9" s="5" t="s">
        <v>49</v>
      </c>
      <c r="C9" s="8">
        <v>-3613</v>
      </c>
      <c r="D9" s="8">
        <f t="shared" si="0"/>
        <v>-299.87900000000002</v>
      </c>
      <c r="E9" s="8">
        <f t="shared" si="0"/>
        <v>-281.81400000000002</v>
      </c>
      <c r="F9" s="8">
        <f t="shared" si="0"/>
        <v>-332.39600000000002</v>
      </c>
      <c r="G9" s="8">
        <f t="shared" si="0"/>
        <v>-328.78300000000002</v>
      </c>
      <c r="H9" s="8">
        <f t="shared" si="0"/>
        <v>-314.33099999999996</v>
      </c>
      <c r="I9" s="8">
        <f t="shared" si="0"/>
        <v>-274.58799999999997</v>
      </c>
      <c r="J9" s="8">
        <f t="shared" si="0"/>
        <v>-238.458</v>
      </c>
      <c r="K9" s="8">
        <f t="shared" si="0"/>
        <v>-274.58799999999997</v>
      </c>
      <c r="L9" s="8">
        <f t="shared" si="0"/>
        <v>-328.78300000000002</v>
      </c>
      <c r="M9" s="8">
        <f t="shared" si="0"/>
        <v>-350.46100000000001</v>
      </c>
      <c r="N9" s="8">
        <f t="shared" si="0"/>
        <v>-328.78300000000002</v>
      </c>
      <c r="O9" s="8">
        <f t="shared" si="0"/>
        <v>-260.13599999999997</v>
      </c>
    </row>
    <row r="10" spans="2:15" x14ac:dyDescent="0.4">
      <c r="B10" s="5" t="s">
        <v>48</v>
      </c>
      <c r="C10" s="8">
        <v>-123</v>
      </c>
      <c r="D10" s="8">
        <f t="shared" si="0"/>
        <v>-10.209000000000001</v>
      </c>
      <c r="E10" s="8">
        <f t="shared" si="0"/>
        <v>-9.5939999999999994</v>
      </c>
      <c r="F10" s="8">
        <f t="shared" si="0"/>
        <v>-11.315999999999999</v>
      </c>
      <c r="G10" s="8">
        <f t="shared" si="0"/>
        <v>-11.193</v>
      </c>
      <c r="H10" s="8">
        <f t="shared" si="0"/>
        <v>-10.700999999999999</v>
      </c>
      <c r="I10" s="8">
        <f t="shared" si="0"/>
        <v>-9.347999999999999</v>
      </c>
      <c r="J10" s="8">
        <f t="shared" si="0"/>
        <v>-8.1180000000000003</v>
      </c>
      <c r="K10" s="8">
        <f t="shared" si="0"/>
        <v>-9.347999999999999</v>
      </c>
      <c r="L10" s="8">
        <f t="shared" si="0"/>
        <v>-11.193</v>
      </c>
      <c r="M10" s="8">
        <f t="shared" si="0"/>
        <v>-11.931000000000001</v>
      </c>
      <c r="N10" s="8">
        <f t="shared" si="0"/>
        <v>-11.193</v>
      </c>
      <c r="O10" s="8">
        <f t="shared" si="0"/>
        <v>-8.8559999999999999</v>
      </c>
    </row>
    <row r="11" spans="2:15" x14ac:dyDescent="0.4">
      <c r="B11" s="5" t="s">
        <v>47</v>
      </c>
      <c r="C11" s="8">
        <v>2194</v>
      </c>
      <c r="D11" s="8">
        <f t="shared" si="0"/>
        <v>182.102</v>
      </c>
      <c r="E11" s="8">
        <f t="shared" si="0"/>
        <v>171.13200000000001</v>
      </c>
      <c r="F11" s="8">
        <f t="shared" si="0"/>
        <v>201.84799999999998</v>
      </c>
      <c r="G11" s="8">
        <f t="shared" si="0"/>
        <v>199.654</v>
      </c>
      <c r="H11" s="8">
        <f t="shared" si="0"/>
        <v>190.87799999999999</v>
      </c>
      <c r="I11" s="8">
        <f t="shared" si="0"/>
        <v>166.744</v>
      </c>
      <c r="J11" s="8">
        <f t="shared" si="0"/>
        <v>144.804</v>
      </c>
      <c r="K11" s="8">
        <f t="shared" si="0"/>
        <v>166.744</v>
      </c>
      <c r="L11" s="8">
        <f t="shared" si="0"/>
        <v>199.654</v>
      </c>
      <c r="M11" s="8">
        <f t="shared" si="0"/>
        <v>212.81800000000001</v>
      </c>
      <c r="N11" s="8">
        <f t="shared" si="0"/>
        <v>199.654</v>
      </c>
      <c r="O11" s="8">
        <f t="shared" si="0"/>
        <v>157.96799999999999</v>
      </c>
    </row>
    <row r="12" spans="2:15" x14ac:dyDescent="0.4">
      <c r="B12" s="5" t="s">
        <v>46</v>
      </c>
      <c r="C12" s="8">
        <v>496</v>
      </c>
      <c r="D12" s="8">
        <f t="shared" si="0"/>
        <v>41.167999999999999</v>
      </c>
      <c r="E12" s="8">
        <f t="shared" si="0"/>
        <v>38.688000000000002</v>
      </c>
      <c r="F12" s="8">
        <f t="shared" si="0"/>
        <v>45.631999999999998</v>
      </c>
      <c r="G12" s="8">
        <f t="shared" si="0"/>
        <v>45.135999999999996</v>
      </c>
      <c r="H12" s="8">
        <f t="shared" si="0"/>
        <v>43.151999999999994</v>
      </c>
      <c r="I12" s="8">
        <f t="shared" si="0"/>
        <v>37.695999999999998</v>
      </c>
      <c r="J12" s="8">
        <f t="shared" si="0"/>
        <v>32.736000000000004</v>
      </c>
      <c r="K12" s="8">
        <f t="shared" si="0"/>
        <v>37.695999999999998</v>
      </c>
      <c r="L12" s="8">
        <f t="shared" si="0"/>
        <v>45.135999999999996</v>
      </c>
      <c r="M12" s="8">
        <f t="shared" si="0"/>
        <v>48.112000000000002</v>
      </c>
      <c r="N12" s="8">
        <f t="shared" si="0"/>
        <v>45.135999999999996</v>
      </c>
      <c r="O12" s="8">
        <f t="shared" si="0"/>
        <v>35.711999999999996</v>
      </c>
    </row>
    <row r="13" spans="2:15" x14ac:dyDescent="0.4">
      <c r="B13" s="5" t="s">
        <v>45</v>
      </c>
      <c r="C13" s="8">
        <v>69</v>
      </c>
      <c r="D13" s="8">
        <f t="shared" si="0"/>
        <v>5.7270000000000003</v>
      </c>
      <c r="E13" s="8">
        <f t="shared" si="0"/>
        <v>5.3819999999999997</v>
      </c>
      <c r="F13" s="8">
        <f t="shared" si="0"/>
        <v>6.3479999999999999</v>
      </c>
      <c r="G13" s="8">
        <f t="shared" si="0"/>
        <v>6.2789999999999999</v>
      </c>
      <c r="H13" s="8">
        <f t="shared" si="0"/>
        <v>6.0029999999999992</v>
      </c>
      <c r="I13" s="8">
        <f t="shared" si="0"/>
        <v>5.2439999999999998</v>
      </c>
      <c r="J13" s="8">
        <f t="shared" si="0"/>
        <v>4.5540000000000003</v>
      </c>
      <c r="K13" s="8">
        <f t="shared" si="0"/>
        <v>5.2439999999999998</v>
      </c>
      <c r="L13" s="8">
        <f t="shared" si="0"/>
        <v>6.2789999999999999</v>
      </c>
      <c r="M13" s="8">
        <f t="shared" si="0"/>
        <v>6.6930000000000005</v>
      </c>
      <c r="N13" s="8">
        <f t="shared" si="0"/>
        <v>6.2789999999999999</v>
      </c>
      <c r="O13" s="8">
        <f t="shared" si="0"/>
        <v>4.968</v>
      </c>
    </row>
    <row r="14" spans="2:15" x14ac:dyDescent="0.4">
      <c r="B14" s="7" t="s">
        <v>44</v>
      </c>
      <c r="C14" s="6">
        <f t="shared" ref="C14:O14" si="1">SUM(C8:C13)</f>
        <v>59</v>
      </c>
      <c r="D14" s="6">
        <f t="shared" si="1"/>
        <v>4.8969999999999807</v>
      </c>
      <c r="E14" s="6">
        <f t="shared" si="1"/>
        <v>4.6019999999999843</v>
      </c>
      <c r="F14" s="6">
        <f t="shared" si="1"/>
        <v>5.4279999999999768</v>
      </c>
      <c r="G14" s="6">
        <f t="shared" si="1"/>
        <v>5.3689999999999749</v>
      </c>
      <c r="H14" s="6">
        <f t="shared" si="1"/>
        <v>5.1330000000000302</v>
      </c>
      <c r="I14" s="6">
        <f t="shared" si="1"/>
        <v>4.4840000000000089</v>
      </c>
      <c r="J14" s="6">
        <f t="shared" si="1"/>
        <v>3.8940000000000179</v>
      </c>
      <c r="K14" s="6">
        <f t="shared" si="1"/>
        <v>4.4840000000000089</v>
      </c>
      <c r="L14" s="6">
        <f t="shared" si="1"/>
        <v>5.3689999999999749</v>
      </c>
      <c r="M14" s="6">
        <f t="shared" si="1"/>
        <v>5.7230000000000372</v>
      </c>
      <c r="N14" s="6">
        <f t="shared" si="1"/>
        <v>5.3689999999999749</v>
      </c>
      <c r="O14" s="6">
        <f t="shared" si="1"/>
        <v>4.2480000000000082</v>
      </c>
    </row>
    <row r="16" spans="2:15" x14ac:dyDescent="0.4">
      <c r="B16" s="5" t="s">
        <v>68</v>
      </c>
      <c r="C16" s="11">
        <v>2.5000000000000001E-2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A861C4-292A-4213-9B62-6EC005503CC3}">
  <sheetPr>
    <tabColor rgb="FFFF0000"/>
  </sheetPr>
  <dimension ref="B2:O16"/>
  <sheetViews>
    <sheetView showGridLines="0" zoomScale="110" zoomScaleNormal="110" workbookViewId="0">
      <selection activeCell="C7" sqref="C7"/>
    </sheetView>
  </sheetViews>
  <sheetFormatPr defaultRowHeight="14.6" x14ac:dyDescent="0.4"/>
  <cols>
    <col min="1" max="1" width="4.07421875" customWidth="1"/>
    <col min="2" max="2" width="34.07421875" customWidth="1"/>
  </cols>
  <sheetData>
    <row r="2" spans="2:15" x14ac:dyDescent="0.4">
      <c r="B2" t="s">
        <v>77</v>
      </c>
    </row>
    <row r="3" spans="2:15" x14ac:dyDescent="0.4">
      <c r="B3" t="s">
        <v>69</v>
      </c>
    </row>
    <row r="5" spans="2:15" x14ac:dyDescent="0.4">
      <c r="B5" s="5" t="s">
        <v>65</v>
      </c>
      <c r="C5" s="11">
        <f>SUM(D5:O5)</f>
        <v>0.99999999999999978</v>
      </c>
      <c r="D5" s="11">
        <v>8.3000000000000004E-2</v>
      </c>
      <c r="E5" s="11">
        <v>7.8E-2</v>
      </c>
      <c r="F5" s="11">
        <v>9.1999999999999998E-2</v>
      </c>
      <c r="G5" s="11">
        <v>9.0999999999999998E-2</v>
      </c>
      <c r="H5" s="11">
        <v>8.6999999999999994E-2</v>
      </c>
      <c r="I5" s="11">
        <v>7.5999999999999998E-2</v>
      </c>
      <c r="J5" s="11">
        <v>6.6000000000000003E-2</v>
      </c>
      <c r="K5" s="11">
        <v>7.5999999999999998E-2</v>
      </c>
      <c r="L5" s="11">
        <v>9.0999999999999998E-2</v>
      </c>
      <c r="M5" s="11">
        <v>9.7000000000000003E-2</v>
      </c>
      <c r="N5" s="11">
        <v>9.0999999999999998E-2</v>
      </c>
      <c r="O5" s="11">
        <v>7.1999999999999995E-2</v>
      </c>
    </row>
    <row r="7" spans="2:15" x14ac:dyDescent="0.4">
      <c r="B7" s="10" t="s">
        <v>64</v>
      </c>
      <c r="C7" s="9" t="s">
        <v>63</v>
      </c>
      <c r="D7" s="9" t="s">
        <v>62</v>
      </c>
      <c r="E7" s="9" t="s">
        <v>61</v>
      </c>
      <c r="F7" s="9" t="s">
        <v>60</v>
      </c>
      <c r="G7" s="9" t="s">
        <v>59</v>
      </c>
      <c r="H7" s="9" t="s">
        <v>58</v>
      </c>
      <c r="I7" s="9" t="s">
        <v>57</v>
      </c>
      <c r="J7" s="9" t="s">
        <v>56</v>
      </c>
      <c r="K7" s="9" t="s">
        <v>55</v>
      </c>
      <c r="L7" s="9" t="s">
        <v>54</v>
      </c>
      <c r="M7" s="9" t="s">
        <v>53</v>
      </c>
      <c r="N7" s="9" t="s">
        <v>52</v>
      </c>
      <c r="O7" s="9" t="s">
        <v>51</v>
      </c>
    </row>
    <row r="8" spans="2:15" x14ac:dyDescent="0.4">
      <c r="B8" s="5" t="s">
        <v>50</v>
      </c>
      <c r="C8" s="8">
        <f t="shared" ref="C8:C13" si="0">SUM(D8:O8)</f>
        <v>1061.8999999999999</v>
      </c>
      <c r="D8" s="8">
        <v>88.137699999999995</v>
      </c>
      <c r="E8" s="8">
        <v>82.828199999999995</v>
      </c>
      <c r="F8" s="8">
        <v>97.694799999999987</v>
      </c>
      <c r="G8" s="8">
        <v>96.632899999999992</v>
      </c>
      <c r="H8" s="8">
        <v>92.385299999999987</v>
      </c>
      <c r="I8" s="8">
        <v>80.704399999999993</v>
      </c>
      <c r="J8" s="8">
        <v>70.085399999999993</v>
      </c>
      <c r="K8" s="8">
        <v>80.704399999999993</v>
      </c>
      <c r="L8" s="8">
        <v>96.632899999999992</v>
      </c>
      <c r="M8" s="8">
        <v>103.0043</v>
      </c>
      <c r="N8" s="8">
        <v>96.632899999999992</v>
      </c>
      <c r="O8" s="8">
        <v>76.456799999999987</v>
      </c>
    </row>
    <row r="9" spans="2:15" x14ac:dyDescent="0.4">
      <c r="B9" s="5" t="s">
        <v>49</v>
      </c>
      <c r="C9" s="8">
        <f t="shared" si="0"/>
        <v>-3703.3249999999998</v>
      </c>
      <c r="D9" s="8">
        <v>-307.37597499999998</v>
      </c>
      <c r="E9" s="8">
        <v>-288.85935000000001</v>
      </c>
      <c r="F9" s="8">
        <v>-340.70589999999999</v>
      </c>
      <c r="G9" s="8">
        <v>-337.00257499999998</v>
      </c>
      <c r="H9" s="8">
        <v>-322.18927499999995</v>
      </c>
      <c r="I9" s="8">
        <v>-281.45269999999994</v>
      </c>
      <c r="J9" s="8">
        <v>-244.41944999999998</v>
      </c>
      <c r="K9" s="8">
        <v>-281.45269999999994</v>
      </c>
      <c r="L9" s="8">
        <v>-337.00257499999998</v>
      </c>
      <c r="M9" s="8">
        <v>-359.22252499999996</v>
      </c>
      <c r="N9" s="8">
        <v>-337.00257499999998</v>
      </c>
      <c r="O9" s="8">
        <v>-266.63939999999997</v>
      </c>
    </row>
    <row r="10" spans="2:15" x14ac:dyDescent="0.4">
      <c r="B10" s="5" t="s">
        <v>48</v>
      </c>
      <c r="C10" s="8">
        <f t="shared" si="0"/>
        <v>-126.07499999999999</v>
      </c>
      <c r="D10" s="8">
        <v>-10.464225000000001</v>
      </c>
      <c r="E10" s="8">
        <v>-9.8338499999999982</v>
      </c>
      <c r="F10" s="8">
        <v>-11.598899999999999</v>
      </c>
      <c r="G10" s="8">
        <v>-11.472824999999998</v>
      </c>
      <c r="H10" s="8">
        <v>-10.968524999999998</v>
      </c>
      <c r="I10" s="8">
        <v>-9.5816999999999979</v>
      </c>
      <c r="J10" s="8">
        <v>-8.3209499999999998</v>
      </c>
      <c r="K10" s="8">
        <v>-9.5816999999999979</v>
      </c>
      <c r="L10" s="8">
        <v>-11.472824999999998</v>
      </c>
      <c r="M10" s="8">
        <v>-12.229274999999999</v>
      </c>
      <c r="N10" s="8">
        <v>-11.472824999999998</v>
      </c>
      <c r="O10" s="8">
        <v>-9.077399999999999</v>
      </c>
    </row>
    <row r="11" spans="2:15" x14ac:dyDescent="0.4">
      <c r="B11" s="5" t="s">
        <v>47</v>
      </c>
      <c r="C11" s="8">
        <f t="shared" si="0"/>
        <v>2248.8499999999995</v>
      </c>
      <c r="D11" s="8">
        <v>186.65455</v>
      </c>
      <c r="E11" s="8">
        <v>175.41029999999998</v>
      </c>
      <c r="F11" s="8">
        <v>206.89419999999996</v>
      </c>
      <c r="G11" s="8">
        <v>204.64534999999998</v>
      </c>
      <c r="H11" s="8">
        <v>195.64994999999996</v>
      </c>
      <c r="I11" s="8">
        <v>170.9126</v>
      </c>
      <c r="J11" s="8">
        <v>148.42409999999998</v>
      </c>
      <c r="K11" s="8">
        <v>170.9126</v>
      </c>
      <c r="L11" s="8">
        <v>204.64534999999998</v>
      </c>
      <c r="M11" s="8">
        <v>218.13845000000001</v>
      </c>
      <c r="N11" s="8">
        <v>204.64534999999998</v>
      </c>
      <c r="O11" s="8">
        <v>161.91719999999998</v>
      </c>
    </row>
    <row r="12" spans="2:15" x14ac:dyDescent="0.4">
      <c r="B12" s="5" t="s">
        <v>46</v>
      </c>
      <c r="C12" s="8">
        <f t="shared" si="0"/>
        <v>508.39999999999992</v>
      </c>
      <c r="D12" s="8">
        <v>42.197199999999995</v>
      </c>
      <c r="E12" s="8">
        <v>39.655200000000001</v>
      </c>
      <c r="F12" s="8">
        <v>46.772799999999997</v>
      </c>
      <c r="G12" s="8">
        <v>46.264399999999995</v>
      </c>
      <c r="H12" s="8">
        <v>44.230799999999988</v>
      </c>
      <c r="I12" s="8">
        <v>38.638399999999997</v>
      </c>
      <c r="J12" s="8">
        <v>33.554400000000001</v>
      </c>
      <c r="K12" s="8">
        <v>38.638399999999997</v>
      </c>
      <c r="L12" s="8">
        <v>46.264399999999995</v>
      </c>
      <c r="M12" s="8">
        <v>49.314799999999998</v>
      </c>
      <c r="N12" s="8">
        <v>46.264399999999995</v>
      </c>
      <c r="O12" s="8">
        <v>36.60479999999999</v>
      </c>
    </row>
    <row r="13" spans="2:15" x14ac:dyDescent="0.4">
      <c r="B13" s="5" t="s">
        <v>45</v>
      </c>
      <c r="C13" s="8">
        <f t="shared" si="0"/>
        <v>70.724999999999994</v>
      </c>
      <c r="D13" s="8">
        <v>5.8701749999999997</v>
      </c>
      <c r="E13" s="8">
        <v>5.5165499999999996</v>
      </c>
      <c r="F13" s="8">
        <v>6.5066999999999995</v>
      </c>
      <c r="G13" s="8">
        <v>6.4359749999999991</v>
      </c>
      <c r="H13" s="8">
        <v>6.1530749999999985</v>
      </c>
      <c r="I13" s="8">
        <v>5.3750999999999989</v>
      </c>
      <c r="J13" s="8">
        <v>4.6678499999999996</v>
      </c>
      <c r="K13" s="8">
        <v>5.3750999999999989</v>
      </c>
      <c r="L13" s="8">
        <v>6.4359749999999991</v>
      </c>
      <c r="M13" s="8">
        <v>6.8603249999999996</v>
      </c>
      <c r="N13" s="8">
        <v>6.4359749999999991</v>
      </c>
      <c r="O13" s="8">
        <v>5.0921999999999992</v>
      </c>
    </row>
    <row r="14" spans="2:15" x14ac:dyDescent="0.4">
      <c r="B14" s="7" t="s">
        <v>44</v>
      </c>
      <c r="C14" s="6">
        <f t="shared" ref="C14:O14" si="1">SUM(C8:C13)</f>
        <v>60.474999999999369</v>
      </c>
      <c r="D14" s="6">
        <f t="shared" si="1"/>
        <v>5.0194250000000089</v>
      </c>
      <c r="E14" s="6">
        <f t="shared" si="1"/>
        <v>4.7170499999999693</v>
      </c>
      <c r="F14" s="6">
        <f t="shared" si="1"/>
        <v>5.5636999999999661</v>
      </c>
      <c r="G14" s="6">
        <f t="shared" si="1"/>
        <v>5.5032250000000005</v>
      </c>
      <c r="H14" s="6">
        <f t="shared" si="1"/>
        <v>5.2613249999999683</v>
      </c>
      <c r="I14" s="6">
        <f t="shared" si="1"/>
        <v>4.5961000000000665</v>
      </c>
      <c r="J14" s="6">
        <f t="shared" si="1"/>
        <v>3.9913499999999811</v>
      </c>
      <c r="K14" s="6">
        <f t="shared" si="1"/>
        <v>4.5961000000000665</v>
      </c>
      <c r="L14" s="6">
        <f t="shared" si="1"/>
        <v>5.5032250000000005</v>
      </c>
      <c r="M14" s="6">
        <f t="shared" si="1"/>
        <v>5.8660750000000697</v>
      </c>
      <c r="N14" s="6">
        <f t="shared" si="1"/>
        <v>5.5032250000000005</v>
      </c>
      <c r="O14" s="6">
        <f t="shared" si="1"/>
        <v>4.3541999999999783</v>
      </c>
    </row>
    <row r="16" spans="2:15" x14ac:dyDescent="0.4">
      <c r="B16" s="5" t="s">
        <v>68</v>
      </c>
      <c r="C16" s="11">
        <v>2.5000000000000001E-2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EF5C9C-EB6A-46B3-99B8-60916FCA9EC4}">
  <sheetPr>
    <tabColor rgb="FF92D050"/>
  </sheetPr>
  <dimension ref="A1:J17"/>
  <sheetViews>
    <sheetView workbookViewId="0">
      <selection activeCell="B4" sqref="B4"/>
    </sheetView>
  </sheetViews>
  <sheetFormatPr defaultRowHeight="14.6" x14ac:dyDescent="0.4"/>
  <cols>
    <col min="1" max="1" width="12.4609375" customWidth="1"/>
    <col min="2" max="2" width="10.07421875" customWidth="1"/>
    <col min="3" max="10" width="13.4609375" customWidth="1"/>
  </cols>
  <sheetData>
    <row r="1" spans="1:10" ht="18.45" x14ac:dyDescent="0.5">
      <c r="A1" s="13" t="s">
        <v>76</v>
      </c>
      <c r="B1" s="5"/>
      <c r="D1" s="59" t="s">
        <v>75</v>
      </c>
      <c r="E1" s="59"/>
      <c r="F1" s="59"/>
      <c r="G1" s="59"/>
      <c r="H1" s="59"/>
      <c r="I1" s="14"/>
      <c r="J1" s="14"/>
    </row>
    <row r="2" spans="1:10" ht="18.45" x14ac:dyDescent="0.5">
      <c r="A2" s="13" t="s">
        <v>74</v>
      </c>
      <c r="B2" s="5"/>
      <c r="D2" s="59" t="str">
        <f>"=SLUTVÄRDE(B1;B2;B3)"</f>
        <v>=SLUTVÄRDE(B1;B2;B3)</v>
      </c>
      <c r="E2" s="59"/>
      <c r="F2" s="59"/>
      <c r="G2" s="59"/>
      <c r="H2" s="59"/>
    </row>
    <row r="3" spans="1:10" ht="18.45" x14ac:dyDescent="0.5">
      <c r="A3" s="13" t="s">
        <v>73</v>
      </c>
      <c r="B3" s="5">
        <v>-3000</v>
      </c>
    </row>
    <row r="5" spans="1:10" ht="20.25" customHeight="1" x14ac:dyDescent="0.4">
      <c r="C5" s="17">
        <v>0.03</v>
      </c>
      <c r="D5" s="17">
        <f t="shared" ref="D5:J5" si="0">C5+0.01</f>
        <v>0.04</v>
      </c>
      <c r="E5" s="17">
        <f t="shared" si="0"/>
        <v>0.05</v>
      </c>
      <c r="F5" s="17">
        <f t="shared" si="0"/>
        <v>6.0000000000000005E-2</v>
      </c>
      <c r="G5" s="17">
        <f t="shared" si="0"/>
        <v>7.0000000000000007E-2</v>
      </c>
      <c r="H5" s="17">
        <f t="shared" si="0"/>
        <v>0.08</v>
      </c>
      <c r="I5" s="17">
        <f t="shared" si="0"/>
        <v>0.09</v>
      </c>
      <c r="J5" s="17">
        <f t="shared" si="0"/>
        <v>9.9999999999999992E-2</v>
      </c>
    </row>
    <row r="6" spans="1:10" ht="20.25" customHeight="1" x14ac:dyDescent="0.4">
      <c r="B6" s="16">
        <v>5</v>
      </c>
    </row>
    <row r="7" spans="1:10" ht="20.25" customHeight="1" x14ac:dyDescent="0.4">
      <c r="B7" s="16">
        <v>10</v>
      </c>
    </row>
    <row r="8" spans="1:10" ht="20.25" customHeight="1" x14ac:dyDescent="0.4">
      <c r="B8" s="16">
        <v>15</v>
      </c>
    </row>
    <row r="9" spans="1:10" ht="20.25" customHeight="1" x14ac:dyDescent="0.4">
      <c r="B9" s="16">
        <v>20</v>
      </c>
    </row>
    <row r="10" spans="1:10" ht="20.25" customHeight="1" x14ac:dyDescent="0.4">
      <c r="B10" s="16">
        <v>25</v>
      </c>
    </row>
    <row r="11" spans="1:10" ht="20.25" customHeight="1" x14ac:dyDescent="0.4">
      <c r="B11" s="16">
        <v>30</v>
      </c>
    </row>
    <row r="12" spans="1:10" ht="20.25" customHeight="1" x14ac:dyDescent="0.4">
      <c r="B12" s="16">
        <v>35</v>
      </c>
    </row>
    <row r="13" spans="1:10" ht="20.25" customHeight="1" x14ac:dyDescent="0.4">
      <c r="B13" s="16">
        <v>40</v>
      </c>
    </row>
    <row r="16" spans="1:10" x14ac:dyDescent="0.4">
      <c r="A16" t="s">
        <v>72</v>
      </c>
    </row>
    <row r="17" spans="1:1" x14ac:dyDescent="0.4">
      <c r="A17" t="s">
        <v>71</v>
      </c>
    </row>
  </sheetData>
  <mergeCells count="2">
    <mergeCell ref="D1:H1"/>
    <mergeCell ref="D2:H2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BD75F1-3AEF-4D56-A25D-D9D198261C21}">
  <sheetPr>
    <tabColor rgb="FFFF0000"/>
  </sheetPr>
  <dimension ref="A1:J13"/>
  <sheetViews>
    <sheetView workbookViewId="0">
      <selection activeCell="C6" sqref="C6"/>
    </sheetView>
  </sheetViews>
  <sheetFormatPr defaultRowHeight="14.6" x14ac:dyDescent="0.4"/>
  <cols>
    <col min="1" max="1" width="12.4609375" customWidth="1"/>
    <col min="2" max="2" width="10.07421875" customWidth="1"/>
    <col min="3" max="10" width="13.4609375" customWidth="1"/>
  </cols>
  <sheetData>
    <row r="1" spans="1:10" ht="18.45" x14ac:dyDescent="0.5">
      <c r="A1" s="13" t="s">
        <v>76</v>
      </c>
      <c r="B1" s="5"/>
      <c r="D1" s="59" t="s">
        <v>75</v>
      </c>
      <c r="E1" s="59"/>
      <c r="F1" s="59"/>
      <c r="G1" s="59"/>
      <c r="H1" s="59"/>
    </row>
    <row r="2" spans="1:10" ht="18.45" x14ac:dyDescent="0.5">
      <c r="A2" s="13" t="s">
        <v>74</v>
      </c>
      <c r="B2" s="5"/>
      <c r="D2" s="59" t="str">
        <f>"=SLUTVÄRDE(B1;B2;B3)"</f>
        <v>=SLUTVÄRDE(B1;B2;B3)</v>
      </c>
      <c r="E2" s="59"/>
      <c r="F2" s="59"/>
      <c r="G2" s="59"/>
      <c r="H2" s="59"/>
    </row>
    <row r="3" spans="1:10" ht="18.45" x14ac:dyDescent="0.5">
      <c r="A3" s="13" t="s">
        <v>73</v>
      </c>
      <c r="B3" s="5">
        <v>-3000</v>
      </c>
    </row>
    <row r="5" spans="1:10" ht="20.25" customHeight="1" x14ac:dyDescent="0.4">
      <c r="C5" s="17">
        <v>0.03</v>
      </c>
      <c r="D5" s="17">
        <v>0.04</v>
      </c>
      <c r="E5" s="17">
        <v>0.05</v>
      </c>
      <c r="F5" s="17">
        <v>0.06</v>
      </c>
      <c r="G5" s="17">
        <v>7.0000000000000007E-2</v>
      </c>
      <c r="H5" s="17">
        <v>0.08</v>
      </c>
      <c r="I5" s="17">
        <v>0.09</v>
      </c>
      <c r="J5" s="17">
        <v>0.1</v>
      </c>
    </row>
    <row r="6" spans="1:10" ht="20.25" customHeight="1" x14ac:dyDescent="0.4">
      <c r="B6" s="16">
        <v>5</v>
      </c>
      <c r="C6" s="15">
        <f t="shared" ref="C6:J13" si="0">FV(C$5,$B6,$B$3)</f>
        <v>15927.407429999987</v>
      </c>
      <c r="D6" s="15">
        <f t="shared" si="0"/>
        <v>16248.967680000025</v>
      </c>
      <c r="E6" s="15">
        <f t="shared" si="0"/>
        <v>16576.893750000007</v>
      </c>
      <c r="F6" s="15">
        <f t="shared" si="0"/>
        <v>16911.278880000023</v>
      </c>
      <c r="G6" s="15">
        <f t="shared" si="0"/>
        <v>17252.217030000007</v>
      </c>
      <c r="H6" s="15">
        <f t="shared" si="0"/>
        <v>17599.80288000001</v>
      </c>
      <c r="I6" s="15">
        <f t="shared" si="0"/>
        <v>17954.131830000017</v>
      </c>
      <c r="J6" s="15">
        <f t="shared" si="0"/>
        <v>18315.300000000017</v>
      </c>
    </row>
    <row r="7" spans="1:10" ht="20.25" customHeight="1" x14ac:dyDescent="0.4">
      <c r="B7" s="16">
        <v>10</v>
      </c>
      <c r="C7" s="15">
        <f>FV(C$5,$B7,$B$3)</f>
        <v>34391.637934412181</v>
      </c>
      <c r="D7" s="15">
        <f t="shared" si="0"/>
        <v>36018.321368875841</v>
      </c>
      <c r="E7" s="15">
        <f t="shared" si="0"/>
        <v>37733.677606646488</v>
      </c>
      <c r="F7" s="15">
        <f t="shared" si="0"/>
        <v>39542.384827142727</v>
      </c>
      <c r="G7" s="15">
        <f t="shared" si="0"/>
        <v>41449.343883838526</v>
      </c>
      <c r="H7" s="15">
        <f t="shared" si="0"/>
        <v>43459.68739772954</v>
      </c>
      <c r="I7" s="15">
        <f t="shared" si="0"/>
        <v>45578.789153070626</v>
      </c>
      <c r="J7" s="15">
        <f t="shared" si="0"/>
        <v>47812.273803000055</v>
      </c>
    </row>
    <row r="8" spans="1:10" ht="20.25" customHeight="1" x14ac:dyDescent="0.4">
      <c r="B8" s="16">
        <v>15</v>
      </c>
      <c r="C8" s="15">
        <f t="shared" si="0"/>
        <v>55796.741660076448</v>
      </c>
      <c r="D8" s="15">
        <f t="shared" si="0"/>
        <v>60070.762913018756</v>
      </c>
      <c r="E8" s="15">
        <f t="shared" si="0"/>
        <v>64735.690764682069</v>
      </c>
      <c r="F8" s="15">
        <f t="shared" si="0"/>
        <v>69827.909654984629</v>
      </c>
      <c r="G8" s="15">
        <f t="shared" si="0"/>
        <v>75387.066030657195</v>
      </c>
      <c r="H8" s="15">
        <f t="shared" si="0"/>
        <v>81456.341782435178</v>
      </c>
      <c r="I8" s="15">
        <f t="shared" si="0"/>
        <v>88082.748656250769</v>
      </c>
      <c r="J8" s="15">
        <f t="shared" si="0"/>
        <v>95317.445082469654</v>
      </c>
    </row>
    <row r="9" spans="1:10" ht="20.25" customHeight="1" x14ac:dyDescent="0.4">
      <c r="B9" s="16">
        <v>20</v>
      </c>
      <c r="C9" s="15">
        <f t="shared" si="0"/>
        <v>80611.123466941324</v>
      </c>
      <c r="D9" s="15">
        <f t="shared" si="0"/>
        <v>89334.235727506588</v>
      </c>
      <c r="E9" s="15">
        <f t="shared" si="0"/>
        <v>99197.862308665237</v>
      </c>
      <c r="F9" s="15">
        <f t="shared" si="0"/>
        <v>110356.77361064241</v>
      </c>
      <c r="G9" s="15">
        <f t="shared" si="0"/>
        <v>122986.47696369339</v>
      </c>
      <c r="H9" s="15">
        <f t="shared" si="0"/>
        <v>137285.892894349</v>
      </c>
      <c r="I9" s="15">
        <f t="shared" si="0"/>
        <v>153480.35892594326</v>
      </c>
      <c r="J9" s="15">
        <f t="shared" si="0"/>
        <v>171824.99847976826</v>
      </c>
    </row>
    <row r="10" spans="1:10" ht="20.25" customHeight="1" x14ac:dyDescent="0.4">
      <c r="B10" s="16">
        <v>25</v>
      </c>
      <c r="C10" s="15">
        <f t="shared" si="0"/>
        <v>109377.79296542138</v>
      </c>
      <c r="D10" s="15">
        <f t="shared" si="0"/>
        <v>124937.72486155675</v>
      </c>
      <c r="E10" s="15">
        <f t="shared" si="0"/>
        <v>143181.29645396315</v>
      </c>
      <c r="F10" s="15">
        <f t="shared" si="0"/>
        <v>164593.5359871744</v>
      </c>
      <c r="G10" s="15">
        <f t="shared" si="0"/>
        <v>189747.11314812387</v>
      </c>
      <c r="H10" s="15">
        <f t="shared" si="0"/>
        <v>219317.81985822468</v>
      </c>
      <c r="I10" s="15">
        <f t="shared" si="0"/>
        <v>254102.68868010645</v>
      </c>
      <c r="J10" s="15">
        <f t="shared" si="0"/>
        <v>295041.17830165167</v>
      </c>
    </row>
    <row r="11" spans="1:10" ht="20.25" customHeight="1" x14ac:dyDescent="0.4">
      <c r="B11" s="16">
        <v>30</v>
      </c>
      <c r="C11" s="15">
        <f t="shared" si="0"/>
        <v>142726.2471189659</v>
      </c>
      <c r="D11" s="15">
        <f t="shared" si="0"/>
        <v>168254.81325206565</v>
      </c>
      <c r="E11" s="15">
        <f t="shared" si="0"/>
        <v>199316.54250903975</v>
      </c>
      <c r="F11" s="15">
        <f t="shared" si="0"/>
        <v>237174.558645663</v>
      </c>
      <c r="G11" s="15">
        <f t="shared" si="0"/>
        <v>283382.35897122981</v>
      </c>
      <c r="H11" s="15">
        <f t="shared" si="0"/>
        <v>339849.63334025419</v>
      </c>
      <c r="I11" s="15">
        <f t="shared" si="0"/>
        <v>408922.61563770898</v>
      </c>
      <c r="J11" s="15">
        <f t="shared" si="0"/>
        <v>493482.06806659332</v>
      </c>
    </row>
    <row r="12" spans="1:10" ht="20.25" customHeight="1" x14ac:dyDescent="0.4">
      <c r="B12" s="16">
        <v>35</v>
      </c>
      <c r="C12" s="15">
        <f t="shared" si="0"/>
        <v>181386.24543715225</v>
      </c>
      <c r="D12" s="15">
        <f t="shared" si="0"/>
        <v>220956.67456589575</v>
      </c>
      <c r="E12" s="15">
        <f t="shared" si="0"/>
        <v>270960.92205553508</v>
      </c>
      <c r="F12" s="15">
        <f t="shared" si="0"/>
        <v>334304.33961561753</v>
      </c>
      <c r="G12" s="15">
        <f t="shared" si="0"/>
        <v>414710.63505494711</v>
      </c>
      <c r="H12" s="15">
        <f t="shared" si="0"/>
        <v>516950.41103702097</v>
      </c>
      <c r="I12" s="15">
        <f t="shared" si="0"/>
        <v>647132.26395054453</v>
      </c>
      <c r="J12" s="15">
        <f t="shared" si="0"/>
        <v>813073.10544192942</v>
      </c>
    </row>
    <row r="13" spans="1:10" ht="20.25" customHeight="1" x14ac:dyDescent="0.4">
      <c r="B13" s="16">
        <v>40</v>
      </c>
      <c r="C13" s="15">
        <f t="shared" si="0"/>
        <v>226203.77919990718</v>
      </c>
      <c r="D13" s="15">
        <f t="shared" si="0"/>
        <v>285076.54709524947</v>
      </c>
      <c r="E13" s="15">
        <f t="shared" si="0"/>
        <v>362399.32272747892</v>
      </c>
      <c r="F13" s="15">
        <f t="shared" si="0"/>
        <v>464285.89685629646</v>
      </c>
      <c r="G13" s="15">
        <f t="shared" si="0"/>
        <v>598905.33596601232</v>
      </c>
      <c r="H13" s="15">
        <f t="shared" si="0"/>
        <v>777169.55612999585</v>
      </c>
      <c r="I13" s="15">
        <f t="shared" si="0"/>
        <v>1013647.3351329777</v>
      </c>
      <c r="J13" s="15">
        <f t="shared" si="0"/>
        <v>1327777.6670452822</v>
      </c>
    </row>
  </sheetData>
  <mergeCells count="2">
    <mergeCell ref="D1:H1"/>
    <mergeCell ref="D2:H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0000"/>
  </sheetPr>
  <dimension ref="B2:C16"/>
  <sheetViews>
    <sheetView showGridLines="0" zoomScale="160" zoomScaleNormal="160" workbookViewId="0"/>
  </sheetViews>
  <sheetFormatPr defaultColWidth="12.53515625" defaultRowHeight="14.6" x14ac:dyDescent="0.4"/>
  <cols>
    <col min="1" max="1" width="2.765625" customWidth="1"/>
    <col min="2" max="2" width="17.4609375" customWidth="1"/>
  </cols>
  <sheetData>
    <row r="2" spans="2:3" ht="31.75" x14ac:dyDescent="0.85">
      <c r="B2" s="1" t="s">
        <v>5</v>
      </c>
    </row>
    <row r="3" spans="2:3" ht="7.5" customHeight="1" thickBot="1" x14ac:dyDescent="0.45"/>
    <row r="4" spans="2:3" x14ac:dyDescent="0.4">
      <c r="B4" s="33" t="s">
        <v>0</v>
      </c>
    </row>
    <row r="5" spans="2:3" ht="15" thickBot="1" x14ac:dyDescent="0.45">
      <c r="B5" s="30">
        <v>1500000</v>
      </c>
    </row>
    <row r="7" spans="2:3" x14ac:dyDescent="0.4">
      <c r="B7" t="s">
        <v>9</v>
      </c>
    </row>
    <row r="8" spans="2:3" ht="7.5" customHeight="1" x14ac:dyDescent="0.4"/>
    <row r="9" spans="2:3" x14ac:dyDescent="0.4">
      <c r="B9" s="32" t="s">
        <v>1</v>
      </c>
      <c r="C9" s="32" t="s">
        <v>8</v>
      </c>
    </row>
    <row r="10" spans="2:3" x14ac:dyDescent="0.4">
      <c r="B10" s="31">
        <v>0.02</v>
      </c>
      <c r="C10" s="19">
        <f>$B$5*B10</f>
        <v>30000</v>
      </c>
    </row>
    <row r="11" spans="2:3" x14ac:dyDescent="0.4">
      <c r="B11" s="31">
        <v>0.03</v>
      </c>
      <c r="C11" s="19">
        <f t="shared" ref="C11:C16" si="0">$B$5*B11</f>
        <v>45000</v>
      </c>
    </row>
    <row r="12" spans="2:3" x14ac:dyDescent="0.4">
      <c r="B12" s="31">
        <v>0.04</v>
      </c>
      <c r="C12" s="19">
        <f t="shared" si="0"/>
        <v>60000</v>
      </c>
    </row>
    <row r="13" spans="2:3" x14ac:dyDescent="0.4">
      <c r="B13" s="31">
        <v>0.05</v>
      </c>
      <c r="C13" s="19">
        <f t="shared" si="0"/>
        <v>75000</v>
      </c>
    </row>
    <row r="14" spans="2:3" x14ac:dyDescent="0.4">
      <c r="B14" s="31">
        <v>0.06</v>
      </c>
      <c r="C14" s="19">
        <f t="shared" si="0"/>
        <v>90000</v>
      </c>
    </row>
    <row r="15" spans="2:3" x14ac:dyDescent="0.4">
      <c r="B15" s="31">
        <v>7.0000000000000007E-2</v>
      </c>
      <c r="C15" s="19">
        <f t="shared" si="0"/>
        <v>105000.00000000001</v>
      </c>
    </row>
    <row r="16" spans="2:3" x14ac:dyDescent="0.4">
      <c r="B16" s="31">
        <v>0.08</v>
      </c>
      <c r="C16" s="19">
        <f t="shared" si="0"/>
        <v>120000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B2:F13"/>
  <sheetViews>
    <sheetView showGridLines="0" zoomScale="230" zoomScaleNormal="230" workbookViewId="0">
      <selection activeCell="E4" sqref="E4:F4"/>
    </sheetView>
  </sheetViews>
  <sheetFormatPr defaultRowHeight="14.6" x14ac:dyDescent="0.4"/>
  <cols>
    <col min="1" max="1" width="2.765625" customWidth="1"/>
    <col min="2" max="2" width="13.84375" customWidth="1"/>
    <col min="3" max="3" width="13.07421875" customWidth="1"/>
    <col min="4" max="4" width="3.84375" customWidth="1"/>
    <col min="5" max="5" width="16" customWidth="1"/>
    <col min="6" max="6" width="15.84375" customWidth="1"/>
  </cols>
  <sheetData>
    <row r="2" spans="2:6" s="37" customFormat="1" ht="18.45" x14ac:dyDescent="0.5">
      <c r="B2" s="36" t="s">
        <v>87</v>
      </c>
    </row>
    <row r="4" spans="2:6" ht="15" thickBot="1" x14ac:dyDescent="0.45">
      <c r="B4" s="2" t="s">
        <v>10</v>
      </c>
      <c r="C4" s="2" t="s">
        <v>11</v>
      </c>
      <c r="D4" s="2"/>
      <c r="E4" s="2" t="s">
        <v>90</v>
      </c>
      <c r="F4" s="2" t="s">
        <v>91</v>
      </c>
    </row>
    <row r="5" spans="2:6" x14ac:dyDescent="0.4">
      <c r="B5" t="s">
        <v>12</v>
      </c>
      <c r="C5" s="34">
        <v>3378</v>
      </c>
      <c r="E5" s="20"/>
      <c r="F5" s="20"/>
    </row>
    <row r="6" spans="2:6" x14ac:dyDescent="0.4">
      <c r="B6" t="s">
        <v>13</v>
      </c>
      <c r="C6" s="34">
        <v>2430</v>
      </c>
      <c r="E6" s="20"/>
      <c r="F6" s="20"/>
    </row>
    <row r="7" spans="2:6" x14ac:dyDescent="0.4">
      <c r="B7" t="s">
        <v>14</v>
      </c>
      <c r="C7" s="34">
        <v>1503</v>
      </c>
      <c r="E7" s="20"/>
      <c r="F7" s="20"/>
    </row>
    <row r="8" spans="2:6" x14ac:dyDescent="0.4">
      <c r="B8" t="s">
        <v>15</v>
      </c>
      <c r="C8" s="34">
        <v>4963</v>
      </c>
      <c r="E8" s="20"/>
      <c r="F8" s="20"/>
    </row>
    <row r="9" spans="2:6" x14ac:dyDescent="0.4">
      <c r="B9" t="s">
        <v>16</v>
      </c>
      <c r="C9" s="34">
        <v>987</v>
      </c>
      <c r="E9" s="20"/>
      <c r="F9" s="20"/>
    </row>
    <row r="12" spans="2:6" ht="15" thickBot="1" x14ac:dyDescent="0.45">
      <c r="B12" s="2" t="s">
        <v>88</v>
      </c>
      <c r="C12" s="2" t="s">
        <v>89</v>
      </c>
    </row>
    <row r="13" spans="2:6" x14ac:dyDescent="0.4">
      <c r="B13" s="35">
        <v>0.25</v>
      </c>
      <c r="C13" s="35">
        <v>0.2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5B0E9E-E9D3-4596-9817-6106314BCCE9}">
  <sheetPr>
    <tabColor rgb="FFFF0000"/>
  </sheetPr>
  <dimension ref="B2:F13"/>
  <sheetViews>
    <sheetView showGridLines="0" zoomScale="230" zoomScaleNormal="230" workbookViewId="0">
      <selection activeCell="E4" sqref="E4:F4"/>
    </sheetView>
  </sheetViews>
  <sheetFormatPr defaultRowHeight="14.6" x14ac:dyDescent="0.4"/>
  <cols>
    <col min="1" max="1" width="2.765625" customWidth="1"/>
    <col min="2" max="2" width="13.84375" customWidth="1"/>
    <col min="3" max="3" width="13.07421875" customWidth="1"/>
    <col min="4" max="4" width="3.84375" customWidth="1"/>
    <col min="5" max="5" width="16" customWidth="1"/>
    <col min="6" max="6" width="15.84375" customWidth="1"/>
  </cols>
  <sheetData>
    <row r="2" spans="2:6" s="37" customFormat="1" ht="18.45" x14ac:dyDescent="0.5">
      <c r="B2" s="36" t="s">
        <v>87</v>
      </c>
    </row>
    <row r="4" spans="2:6" ht="15" thickBot="1" x14ac:dyDescent="0.45">
      <c r="B4" s="2" t="s">
        <v>10</v>
      </c>
      <c r="C4" s="2" t="s">
        <v>11</v>
      </c>
      <c r="D4" s="2"/>
      <c r="E4" s="2" t="s">
        <v>90</v>
      </c>
      <c r="F4" s="2" t="s">
        <v>91</v>
      </c>
    </row>
    <row r="5" spans="2:6" x14ac:dyDescent="0.4">
      <c r="B5" t="s">
        <v>12</v>
      </c>
      <c r="C5" s="34">
        <v>3378</v>
      </c>
      <c r="E5" s="20">
        <f t="shared" ref="E5:F9" si="0">$C5*(1-B$13)</f>
        <v>2533.5</v>
      </c>
      <c r="F5" s="20">
        <f t="shared" si="0"/>
        <v>2702.4</v>
      </c>
    </row>
    <row r="6" spans="2:6" x14ac:dyDescent="0.4">
      <c r="B6" t="s">
        <v>13</v>
      </c>
      <c r="C6" s="34">
        <v>2430</v>
      </c>
      <c r="E6" s="20">
        <f t="shared" si="0"/>
        <v>1822.5</v>
      </c>
      <c r="F6" s="20">
        <f t="shared" si="0"/>
        <v>1944</v>
      </c>
    </row>
    <row r="7" spans="2:6" x14ac:dyDescent="0.4">
      <c r="B7" t="s">
        <v>14</v>
      </c>
      <c r="C7" s="34">
        <v>1503</v>
      </c>
      <c r="E7" s="20">
        <f t="shared" si="0"/>
        <v>1127.25</v>
      </c>
      <c r="F7" s="20">
        <f t="shared" si="0"/>
        <v>1202.4000000000001</v>
      </c>
    </row>
    <row r="8" spans="2:6" x14ac:dyDescent="0.4">
      <c r="B8" t="s">
        <v>15</v>
      </c>
      <c r="C8" s="34">
        <v>4963</v>
      </c>
      <c r="E8" s="20">
        <f t="shared" si="0"/>
        <v>3722.25</v>
      </c>
      <c r="F8" s="20">
        <f t="shared" si="0"/>
        <v>3970.4</v>
      </c>
    </row>
    <row r="9" spans="2:6" x14ac:dyDescent="0.4">
      <c r="B9" t="s">
        <v>16</v>
      </c>
      <c r="C9" s="34">
        <v>987</v>
      </c>
      <c r="E9" s="20">
        <f t="shared" si="0"/>
        <v>740.25</v>
      </c>
      <c r="F9" s="20">
        <f t="shared" si="0"/>
        <v>789.6</v>
      </c>
    </row>
    <row r="12" spans="2:6" ht="15" thickBot="1" x14ac:dyDescent="0.45">
      <c r="B12" s="2" t="s">
        <v>88</v>
      </c>
      <c r="C12" s="2" t="s">
        <v>89</v>
      </c>
    </row>
    <row r="13" spans="2:6" x14ac:dyDescent="0.4">
      <c r="B13" s="35">
        <v>0.25</v>
      </c>
      <c r="C13" s="35">
        <v>0.2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B2:E18"/>
  <sheetViews>
    <sheetView showGridLines="0" zoomScale="180" zoomScaleNormal="180" workbookViewId="0">
      <selection activeCell="C12" sqref="C12"/>
    </sheetView>
  </sheetViews>
  <sheetFormatPr defaultColWidth="12.53515625" defaultRowHeight="14.6" x14ac:dyDescent="0.4"/>
  <cols>
    <col min="1" max="1" width="2.765625" customWidth="1"/>
    <col min="2" max="2" width="17.4609375" customWidth="1"/>
  </cols>
  <sheetData>
    <row r="2" spans="2:5" ht="31.75" x14ac:dyDescent="0.85">
      <c r="B2" s="1" t="s">
        <v>5</v>
      </c>
    </row>
    <row r="4" spans="2:5" x14ac:dyDescent="0.4">
      <c r="B4" t="s">
        <v>7</v>
      </c>
    </row>
    <row r="5" spans="2:5" ht="7.5" customHeight="1" thickBot="1" x14ac:dyDescent="0.45"/>
    <row r="6" spans="2:5" x14ac:dyDescent="0.4">
      <c r="B6" s="43" t="s">
        <v>78</v>
      </c>
      <c r="C6" s="44" t="s">
        <v>2</v>
      </c>
      <c r="D6" s="45" t="s">
        <v>3</v>
      </c>
      <c r="E6" s="46" t="s">
        <v>4</v>
      </c>
    </row>
    <row r="7" spans="2:5" ht="15" thickBot="1" x14ac:dyDescent="0.45">
      <c r="B7" s="38">
        <v>1500000</v>
      </c>
      <c r="C7" s="39">
        <v>10.62</v>
      </c>
      <c r="D7" s="40">
        <v>9.84</v>
      </c>
      <c r="E7" s="41">
        <v>7.96</v>
      </c>
    </row>
    <row r="9" spans="2:5" x14ac:dyDescent="0.4">
      <c r="B9" t="s">
        <v>6</v>
      </c>
    </row>
    <row r="10" spans="2:5" ht="7.5" customHeight="1" x14ac:dyDescent="0.4"/>
    <row r="11" spans="2:5" x14ac:dyDescent="0.4">
      <c r="B11" s="42" t="s">
        <v>1</v>
      </c>
      <c r="C11" s="42" t="s">
        <v>2</v>
      </c>
      <c r="D11" s="42" t="s">
        <v>3</v>
      </c>
      <c r="E11" s="42" t="s">
        <v>4</v>
      </c>
    </row>
    <row r="12" spans="2:5" x14ac:dyDescent="0.4">
      <c r="B12" s="31">
        <v>0.02</v>
      </c>
      <c r="C12" s="19"/>
      <c r="D12" s="19"/>
      <c r="E12" s="19"/>
    </row>
    <row r="13" spans="2:5" x14ac:dyDescent="0.4">
      <c r="B13" s="31">
        <v>0.03</v>
      </c>
      <c r="C13" s="19"/>
      <c r="D13" s="19"/>
      <c r="E13" s="19"/>
    </row>
    <row r="14" spans="2:5" x14ac:dyDescent="0.4">
      <c r="B14" s="31">
        <v>0.04</v>
      </c>
      <c r="C14" s="19"/>
      <c r="D14" s="19"/>
      <c r="E14" s="19"/>
    </row>
    <row r="15" spans="2:5" x14ac:dyDescent="0.4">
      <c r="B15" s="31">
        <v>0.05</v>
      </c>
      <c r="C15" s="19"/>
      <c r="D15" s="19"/>
      <c r="E15" s="19"/>
    </row>
    <row r="16" spans="2:5" x14ac:dyDescent="0.4">
      <c r="B16" s="31">
        <v>0.06</v>
      </c>
      <c r="C16" s="19"/>
      <c r="D16" s="19"/>
      <c r="E16" s="19"/>
    </row>
    <row r="17" spans="2:5" x14ac:dyDescent="0.4">
      <c r="B17" s="31">
        <v>7.0000000000000007E-2</v>
      </c>
      <c r="C17" s="19"/>
      <c r="D17" s="19"/>
      <c r="E17" s="19"/>
    </row>
    <row r="18" spans="2:5" x14ac:dyDescent="0.4">
      <c r="B18" s="31">
        <v>0.08</v>
      </c>
      <c r="C18" s="19"/>
      <c r="D18" s="19"/>
      <c r="E18" s="19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0000"/>
  </sheetPr>
  <dimension ref="B2:E18"/>
  <sheetViews>
    <sheetView showGridLines="0" zoomScale="170" zoomScaleNormal="170" workbookViewId="0">
      <selection activeCell="C7" sqref="C7"/>
    </sheetView>
  </sheetViews>
  <sheetFormatPr defaultColWidth="12.53515625" defaultRowHeight="14.6" x14ac:dyDescent="0.4"/>
  <cols>
    <col min="1" max="1" width="2.765625" customWidth="1"/>
    <col min="2" max="2" width="17.4609375" customWidth="1"/>
  </cols>
  <sheetData>
    <row r="2" spans="2:5" ht="31.75" x14ac:dyDescent="0.85">
      <c r="B2" s="1" t="s">
        <v>5</v>
      </c>
    </row>
    <row r="4" spans="2:5" x14ac:dyDescent="0.4">
      <c r="B4" t="s">
        <v>7</v>
      </c>
    </row>
    <row r="5" spans="2:5" ht="7.5" customHeight="1" thickBot="1" x14ac:dyDescent="0.45"/>
    <row r="6" spans="2:5" x14ac:dyDescent="0.4">
      <c r="B6" s="43" t="s">
        <v>78</v>
      </c>
      <c r="C6" s="44" t="s">
        <v>2</v>
      </c>
      <c r="D6" s="45" t="s">
        <v>3</v>
      </c>
      <c r="E6" s="46" t="s">
        <v>4</v>
      </c>
    </row>
    <row r="7" spans="2:5" ht="15" thickBot="1" x14ac:dyDescent="0.45">
      <c r="B7" s="38">
        <v>1500000</v>
      </c>
      <c r="C7" s="39">
        <v>10.62</v>
      </c>
      <c r="D7" s="40">
        <v>9.84</v>
      </c>
      <c r="E7" s="41">
        <v>7.96</v>
      </c>
    </row>
    <row r="9" spans="2:5" x14ac:dyDescent="0.4">
      <c r="B9" t="s">
        <v>6</v>
      </c>
    </row>
    <row r="10" spans="2:5" ht="7.5" customHeight="1" x14ac:dyDescent="0.4"/>
    <row r="11" spans="2:5" x14ac:dyDescent="0.4">
      <c r="B11" s="42" t="s">
        <v>1</v>
      </c>
      <c r="C11" s="42" t="s">
        <v>2</v>
      </c>
      <c r="D11" s="42" t="s">
        <v>3</v>
      </c>
      <c r="E11" s="42" t="s">
        <v>4</v>
      </c>
    </row>
    <row r="12" spans="2:5" x14ac:dyDescent="0.4">
      <c r="B12" s="31">
        <v>0.02</v>
      </c>
      <c r="C12" s="19">
        <f t="shared" ref="C12:E18" si="0">$B$7*$B12*C$7</f>
        <v>318600</v>
      </c>
      <c r="D12" s="19">
        <f t="shared" si="0"/>
        <v>295200</v>
      </c>
      <c r="E12" s="19">
        <f t="shared" si="0"/>
        <v>238800</v>
      </c>
    </row>
    <row r="13" spans="2:5" x14ac:dyDescent="0.4">
      <c r="B13" s="31">
        <v>0.03</v>
      </c>
      <c r="C13" s="19">
        <f t="shared" si="0"/>
        <v>477899.99999999994</v>
      </c>
      <c r="D13" s="19">
        <f t="shared" si="0"/>
        <v>442800</v>
      </c>
      <c r="E13" s="19">
        <f t="shared" si="0"/>
        <v>358200</v>
      </c>
    </row>
    <row r="14" spans="2:5" x14ac:dyDescent="0.4">
      <c r="B14" s="31">
        <v>0.04</v>
      </c>
      <c r="C14" s="19">
        <f t="shared" si="0"/>
        <v>637200</v>
      </c>
      <c r="D14" s="19">
        <f t="shared" si="0"/>
        <v>590400</v>
      </c>
      <c r="E14" s="19">
        <f t="shared" si="0"/>
        <v>477600</v>
      </c>
    </row>
    <row r="15" spans="2:5" x14ac:dyDescent="0.4">
      <c r="B15" s="31">
        <v>0.05</v>
      </c>
      <c r="C15" s="19">
        <f t="shared" si="0"/>
        <v>796499.99999999988</v>
      </c>
      <c r="D15" s="19">
        <f t="shared" si="0"/>
        <v>738000</v>
      </c>
      <c r="E15" s="19">
        <f t="shared" si="0"/>
        <v>597000</v>
      </c>
    </row>
    <row r="16" spans="2:5" x14ac:dyDescent="0.4">
      <c r="B16" s="31">
        <v>0.06</v>
      </c>
      <c r="C16" s="19">
        <f t="shared" si="0"/>
        <v>955799.99999999988</v>
      </c>
      <c r="D16" s="19">
        <f t="shared" si="0"/>
        <v>885600</v>
      </c>
      <c r="E16" s="19">
        <f t="shared" si="0"/>
        <v>716400</v>
      </c>
    </row>
    <row r="17" spans="2:5" x14ac:dyDescent="0.4">
      <c r="B17" s="31">
        <v>7.0000000000000007E-2</v>
      </c>
      <c r="C17" s="19">
        <f t="shared" si="0"/>
        <v>1115100</v>
      </c>
      <c r="D17" s="19">
        <f t="shared" si="0"/>
        <v>1033200.0000000001</v>
      </c>
      <c r="E17" s="19">
        <f t="shared" si="0"/>
        <v>835800.00000000012</v>
      </c>
    </row>
    <row r="18" spans="2:5" x14ac:dyDescent="0.4">
      <c r="B18" s="31">
        <v>0.08</v>
      </c>
      <c r="C18" s="19">
        <f t="shared" si="0"/>
        <v>1274400</v>
      </c>
      <c r="D18" s="19">
        <f t="shared" si="0"/>
        <v>1180800</v>
      </c>
      <c r="E18" s="19">
        <f t="shared" si="0"/>
        <v>955200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DA8FEF-EB80-4287-AA67-375827E8AF37}">
  <sheetPr>
    <tabColor rgb="FF92D050"/>
  </sheetPr>
  <dimension ref="A2:G12"/>
  <sheetViews>
    <sheetView showGridLines="0" zoomScale="180" zoomScaleNormal="180" workbookViewId="0">
      <selection activeCell="B3" sqref="B3"/>
    </sheetView>
  </sheetViews>
  <sheetFormatPr defaultRowHeight="14.6" x14ac:dyDescent="0.4"/>
  <cols>
    <col min="1" max="1" width="12.4609375" customWidth="1"/>
    <col min="2" max="3" width="10.84375" customWidth="1"/>
    <col min="4" max="4" width="4.69140625" customWidth="1"/>
    <col min="5" max="5" width="12.4609375" customWidth="1"/>
    <col min="6" max="7" width="10.84375" customWidth="1"/>
  </cols>
  <sheetData>
    <row r="2" spans="1:7" x14ac:dyDescent="0.4">
      <c r="A2" s="49" t="s">
        <v>43</v>
      </c>
      <c r="B2" s="57" t="s">
        <v>42</v>
      </c>
      <c r="C2" s="57"/>
      <c r="D2" s="57"/>
      <c r="E2" s="57"/>
      <c r="F2" s="57"/>
      <c r="G2" s="57"/>
    </row>
    <row r="4" spans="1:7" x14ac:dyDescent="0.4">
      <c r="A4" s="5" t="s">
        <v>41</v>
      </c>
      <c r="B4" s="31">
        <v>0.25</v>
      </c>
    </row>
    <row r="6" spans="1:7" ht="29.15" x14ac:dyDescent="0.4">
      <c r="A6" s="47" t="s">
        <v>40</v>
      </c>
      <c r="B6" s="48" t="s">
        <v>39</v>
      </c>
      <c r="C6" s="48" t="s">
        <v>38</v>
      </c>
      <c r="E6" s="47" t="s">
        <v>40</v>
      </c>
      <c r="F6" s="48" t="s">
        <v>39</v>
      </c>
      <c r="G6" s="48" t="s">
        <v>38</v>
      </c>
    </row>
    <row r="7" spans="1:7" x14ac:dyDescent="0.4">
      <c r="A7" s="5" t="s">
        <v>37</v>
      </c>
      <c r="B7" s="4">
        <v>4.5</v>
      </c>
      <c r="C7" s="18"/>
      <c r="E7" s="5" t="s">
        <v>36</v>
      </c>
      <c r="F7" s="4">
        <v>14.23</v>
      </c>
      <c r="G7" s="18"/>
    </row>
    <row r="8" spans="1:7" x14ac:dyDescent="0.4">
      <c r="A8" s="5" t="s">
        <v>35</v>
      </c>
      <c r="B8" s="4">
        <v>7.35</v>
      </c>
      <c r="C8" s="18"/>
      <c r="E8" s="5" t="s">
        <v>34</v>
      </c>
      <c r="F8" s="4">
        <v>15.19</v>
      </c>
      <c r="G8" s="18"/>
    </row>
    <row r="9" spans="1:7" x14ac:dyDescent="0.4">
      <c r="A9" s="5" t="s">
        <v>33</v>
      </c>
      <c r="B9" s="4">
        <v>12.1</v>
      </c>
      <c r="C9" s="18"/>
      <c r="E9" s="5" t="s">
        <v>32</v>
      </c>
      <c r="F9" s="4">
        <v>22.78</v>
      </c>
      <c r="G9" s="18"/>
    </row>
    <row r="10" spans="1:7" x14ac:dyDescent="0.4">
      <c r="A10" s="5" t="s">
        <v>31</v>
      </c>
      <c r="B10" s="4">
        <v>11.3</v>
      </c>
      <c r="C10" s="18"/>
      <c r="E10" s="5" t="s">
        <v>30</v>
      </c>
      <c r="F10" s="4">
        <v>12.36</v>
      </c>
      <c r="G10" s="18"/>
    </row>
    <row r="11" spans="1:7" x14ac:dyDescent="0.4">
      <c r="A11" s="5" t="s">
        <v>29</v>
      </c>
      <c r="B11" s="4">
        <v>18.95</v>
      </c>
      <c r="C11" s="18"/>
      <c r="E11" s="5" t="s">
        <v>28</v>
      </c>
      <c r="F11" s="4">
        <v>24.25</v>
      </c>
      <c r="G11" s="18"/>
    </row>
    <row r="12" spans="1:7" x14ac:dyDescent="0.4">
      <c r="A12" s="5" t="s">
        <v>27</v>
      </c>
      <c r="B12" s="4">
        <v>14.1</v>
      </c>
      <c r="C12" s="18"/>
      <c r="E12" s="5" t="s">
        <v>26</v>
      </c>
      <c r="F12" s="4">
        <v>15.69</v>
      </c>
      <c r="G12" s="18"/>
    </row>
  </sheetData>
  <mergeCells count="1">
    <mergeCell ref="B2:G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8D2389-FEC2-460E-B699-540C9468B440}">
  <sheetPr>
    <tabColor rgb="FFFF0000"/>
  </sheetPr>
  <dimension ref="A2:G12"/>
  <sheetViews>
    <sheetView showGridLines="0" zoomScale="180" zoomScaleNormal="180" workbookViewId="0">
      <selection activeCell="C7" sqref="C7"/>
    </sheetView>
  </sheetViews>
  <sheetFormatPr defaultRowHeight="14.6" x14ac:dyDescent="0.4"/>
  <cols>
    <col min="1" max="1" width="12.4609375" customWidth="1"/>
    <col min="2" max="3" width="10.84375" customWidth="1"/>
    <col min="4" max="4" width="4.69140625" customWidth="1"/>
    <col min="5" max="5" width="12.4609375" customWidth="1"/>
    <col min="6" max="7" width="10.84375" customWidth="1"/>
  </cols>
  <sheetData>
    <row r="2" spans="1:7" x14ac:dyDescent="0.4">
      <c r="A2" s="49" t="s">
        <v>43</v>
      </c>
      <c r="B2" s="57" t="s">
        <v>42</v>
      </c>
      <c r="C2" s="57"/>
      <c r="D2" s="57"/>
      <c r="E2" s="57"/>
      <c r="F2" s="57"/>
      <c r="G2" s="57"/>
    </row>
    <row r="4" spans="1:7" x14ac:dyDescent="0.4">
      <c r="A4" s="5" t="s">
        <v>41</v>
      </c>
      <c r="B4" s="31">
        <v>0.25</v>
      </c>
    </row>
    <row r="6" spans="1:7" ht="29.15" x14ac:dyDescent="0.4">
      <c r="A6" s="47" t="s">
        <v>40</v>
      </c>
      <c r="B6" s="48" t="s">
        <v>39</v>
      </c>
      <c r="C6" s="48" t="s">
        <v>38</v>
      </c>
      <c r="E6" s="47" t="s">
        <v>40</v>
      </c>
      <c r="F6" s="48" t="s">
        <v>39</v>
      </c>
      <c r="G6" s="48" t="s">
        <v>38</v>
      </c>
    </row>
    <row r="7" spans="1:7" x14ac:dyDescent="0.4">
      <c r="A7" s="5" t="s">
        <v>37</v>
      </c>
      <c r="B7" s="4">
        <v>4.5</v>
      </c>
      <c r="C7" s="18">
        <f t="shared" ref="C7:C12" si="0">B7+B7*$B$4</f>
        <v>5.625</v>
      </c>
      <c r="E7" s="5" t="s">
        <v>36</v>
      </c>
      <c r="F7" s="4">
        <v>14.23</v>
      </c>
      <c r="G7" s="18">
        <f t="shared" ref="G7:G12" si="1">F7+F7*$B$4</f>
        <v>17.787500000000001</v>
      </c>
    </row>
    <row r="8" spans="1:7" x14ac:dyDescent="0.4">
      <c r="A8" s="5" t="s">
        <v>35</v>
      </c>
      <c r="B8" s="4">
        <v>7.35</v>
      </c>
      <c r="C8" s="18">
        <f t="shared" si="0"/>
        <v>9.1875</v>
      </c>
      <c r="E8" s="5" t="s">
        <v>34</v>
      </c>
      <c r="F8" s="4">
        <v>15.19</v>
      </c>
      <c r="G8" s="18">
        <f t="shared" si="1"/>
        <v>18.987500000000001</v>
      </c>
    </row>
    <row r="9" spans="1:7" x14ac:dyDescent="0.4">
      <c r="A9" s="5" t="s">
        <v>33</v>
      </c>
      <c r="B9" s="4">
        <v>12.1</v>
      </c>
      <c r="C9" s="18">
        <f t="shared" si="0"/>
        <v>15.125</v>
      </c>
      <c r="E9" s="5" t="s">
        <v>32</v>
      </c>
      <c r="F9" s="4">
        <v>22.78</v>
      </c>
      <c r="G9" s="18">
        <f t="shared" si="1"/>
        <v>28.475000000000001</v>
      </c>
    </row>
    <row r="10" spans="1:7" x14ac:dyDescent="0.4">
      <c r="A10" s="5" t="s">
        <v>31</v>
      </c>
      <c r="B10" s="4">
        <v>11.3</v>
      </c>
      <c r="C10" s="18">
        <f t="shared" si="0"/>
        <v>14.125</v>
      </c>
      <c r="E10" s="5" t="s">
        <v>30</v>
      </c>
      <c r="F10" s="4">
        <v>12.36</v>
      </c>
      <c r="G10" s="18">
        <f t="shared" si="1"/>
        <v>15.45</v>
      </c>
    </row>
    <row r="11" spans="1:7" x14ac:dyDescent="0.4">
      <c r="A11" s="5" t="s">
        <v>29</v>
      </c>
      <c r="B11" s="4">
        <v>18.95</v>
      </c>
      <c r="C11" s="18">
        <f t="shared" si="0"/>
        <v>23.6875</v>
      </c>
      <c r="E11" s="5" t="s">
        <v>28</v>
      </c>
      <c r="F11" s="4">
        <v>24.25</v>
      </c>
      <c r="G11" s="18">
        <f t="shared" si="1"/>
        <v>30.3125</v>
      </c>
    </row>
    <row r="12" spans="1:7" x14ac:dyDescent="0.4">
      <c r="A12" s="5" t="s">
        <v>27</v>
      </c>
      <c r="B12" s="4">
        <v>14.1</v>
      </c>
      <c r="C12" s="18">
        <f t="shared" si="0"/>
        <v>17.625</v>
      </c>
      <c r="E12" s="5" t="s">
        <v>26</v>
      </c>
      <c r="F12" s="4">
        <v>15.69</v>
      </c>
      <c r="G12" s="18">
        <f t="shared" si="1"/>
        <v>19.612500000000001</v>
      </c>
    </row>
  </sheetData>
  <mergeCells count="1">
    <mergeCell ref="B2:G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C47086-26B2-4E5D-9930-B3CCEE7C1705}">
  <sheetPr>
    <tabColor rgb="FF92D050"/>
  </sheetPr>
  <dimension ref="B2:D17"/>
  <sheetViews>
    <sheetView showGridLines="0" zoomScale="180" zoomScaleNormal="180" workbookViewId="0">
      <selection activeCell="D3" sqref="D3"/>
    </sheetView>
  </sheetViews>
  <sheetFormatPr defaultColWidth="8.84375" defaultRowHeight="15.9" x14ac:dyDescent="0.45"/>
  <cols>
    <col min="1" max="1" width="2.765625" style="3" customWidth="1"/>
    <col min="2" max="2" width="20.4609375" style="3" customWidth="1"/>
    <col min="3" max="3" width="10.765625" style="3" customWidth="1"/>
    <col min="4" max="4" width="13.765625" style="3" customWidth="1"/>
    <col min="5" max="16384" width="8.84375" style="3"/>
  </cols>
  <sheetData>
    <row r="2" spans="2:4" x14ac:dyDescent="0.45">
      <c r="B2" s="51" t="s">
        <v>79</v>
      </c>
      <c r="C2" s="52" t="s">
        <v>80</v>
      </c>
      <c r="D2" s="52" t="s">
        <v>25</v>
      </c>
    </row>
    <row r="3" spans="2:4" x14ac:dyDescent="0.45">
      <c r="B3" s="22" t="s">
        <v>24</v>
      </c>
      <c r="C3" s="50">
        <v>145000</v>
      </c>
      <c r="D3" s="24"/>
    </row>
    <row r="4" spans="2:4" x14ac:dyDescent="0.45">
      <c r="B4" s="22" t="s">
        <v>23</v>
      </c>
      <c r="C4" s="50">
        <v>130000</v>
      </c>
      <c r="D4" s="24"/>
    </row>
    <row r="5" spans="2:4" x14ac:dyDescent="0.45">
      <c r="B5" s="22" t="s">
        <v>22</v>
      </c>
      <c r="C5" s="50">
        <v>250000</v>
      </c>
      <c r="D5" s="24"/>
    </row>
    <row r="6" spans="2:4" x14ac:dyDescent="0.45">
      <c r="B6" s="22" t="s">
        <v>21</v>
      </c>
      <c r="C6" s="50">
        <v>90000</v>
      </c>
      <c r="D6" s="24"/>
    </row>
    <row r="7" spans="2:4" x14ac:dyDescent="0.45">
      <c r="B7" s="22" t="s">
        <v>20</v>
      </c>
      <c r="C7" s="50">
        <v>30000</v>
      </c>
      <c r="D7" s="24"/>
    </row>
    <row r="8" spans="2:4" x14ac:dyDescent="0.45">
      <c r="B8" s="21" t="s">
        <v>17</v>
      </c>
      <c r="C8" s="23">
        <f>SUM(C3:C7)</f>
        <v>645000</v>
      </c>
      <c r="D8" s="25"/>
    </row>
    <row r="11" spans="2:4" x14ac:dyDescent="0.45">
      <c r="B11" s="51" t="s">
        <v>86</v>
      </c>
      <c r="C11" s="52" t="s">
        <v>19</v>
      </c>
      <c r="D11" s="52" t="s">
        <v>18</v>
      </c>
    </row>
    <row r="12" spans="2:4" x14ac:dyDescent="0.45">
      <c r="B12" s="22" t="s">
        <v>82</v>
      </c>
      <c r="C12" s="50">
        <v>562</v>
      </c>
      <c r="D12" s="26"/>
    </row>
    <row r="13" spans="2:4" x14ac:dyDescent="0.45">
      <c r="B13" s="22" t="s">
        <v>81</v>
      </c>
      <c r="C13" s="50">
        <v>602</v>
      </c>
      <c r="D13" s="26"/>
    </row>
    <row r="14" spans="2:4" x14ac:dyDescent="0.45">
      <c r="B14" s="22" t="s">
        <v>83</v>
      </c>
      <c r="C14" s="50">
        <v>625</v>
      </c>
      <c r="D14" s="26"/>
    </row>
    <row r="15" spans="2:4" x14ac:dyDescent="0.45">
      <c r="B15" s="22" t="s">
        <v>84</v>
      </c>
      <c r="C15" s="50">
        <v>595</v>
      </c>
      <c r="D15" s="26"/>
    </row>
    <row r="16" spans="2:4" x14ac:dyDescent="0.45">
      <c r="B16" s="22" t="s">
        <v>85</v>
      </c>
      <c r="C16" s="50">
        <v>615</v>
      </c>
      <c r="D16" s="26"/>
    </row>
    <row r="17" spans="2:4" x14ac:dyDescent="0.45">
      <c r="B17" s="21" t="s">
        <v>17</v>
      </c>
      <c r="C17" s="23">
        <f>SUM(C12:C16)</f>
        <v>2999</v>
      </c>
      <c r="D17"/>
    </row>
  </sheetData>
  <conditionalFormatting sqref="B3:B7">
    <cfRule type="duplicateValues" dxfId="3" priority="2"/>
  </conditionalFormatting>
  <conditionalFormatting sqref="B12:B16">
    <cfRule type="duplicateValues" dxfId="2" priority="1"/>
  </conditionalFormatting>
  <printOptions gridLinesSet="0"/>
  <pageMargins left="0.75" right="0.75" top="1" bottom="1" header="0" footer="0"/>
  <pageSetup paperSize="9" orientation="portrait" horizontalDpi="4294967292" r:id="rId1"/>
  <headerFooter alignWithMargins="0">
    <oddHeader>&amp;N</oddHeader>
    <oddFooter>Sida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18</vt:i4>
      </vt:variant>
    </vt:vector>
  </HeadingPairs>
  <TitlesOfParts>
    <vt:vector size="18" baseType="lpstr">
      <vt:lpstr>Steg 1</vt:lpstr>
      <vt:lpstr>Steg 1 (F)</vt:lpstr>
      <vt:lpstr>Steg 2</vt:lpstr>
      <vt:lpstr>Steg 2 (F)</vt:lpstr>
      <vt:lpstr>Steg 3</vt:lpstr>
      <vt:lpstr>Steg 3 (F)</vt:lpstr>
      <vt:lpstr>Övn 1</vt:lpstr>
      <vt:lpstr>Övn 1 (F)</vt:lpstr>
      <vt:lpstr>Övn 2</vt:lpstr>
      <vt:lpstr>Övn 2 (F)</vt:lpstr>
      <vt:lpstr>Övn 3</vt:lpstr>
      <vt:lpstr>Övn 3 (F)</vt:lpstr>
      <vt:lpstr>Övn 4</vt:lpstr>
      <vt:lpstr>Övn 4 (F)</vt:lpstr>
      <vt:lpstr>Övn 5</vt:lpstr>
      <vt:lpstr>Övn 5 (F)</vt:lpstr>
      <vt:lpstr>Övn 6</vt:lpstr>
      <vt:lpstr>Övn 6 (F)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Tobias</dc:creator>
  <cp:lastModifiedBy>Tobias Ljung</cp:lastModifiedBy>
  <cp:lastPrinted>2011-10-02T05:00:50Z</cp:lastPrinted>
  <dcterms:created xsi:type="dcterms:W3CDTF">2011-10-02T04:31:21Z</dcterms:created>
  <dcterms:modified xsi:type="dcterms:W3CDTF">2025-11-29T18:45:31Z</dcterms:modified>
</cp:coreProperties>
</file>